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studie\11 - Konsistens i beregninger\"/>
    </mc:Choice>
  </mc:AlternateContent>
  <bookViews>
    <workbookView xWindow="0" yWindow="0" windowWidth="21570" windowHeight="10215" activeTab="4"/>
  </bookViews>
  <sheets>
    <sheet name="Sammenligning" sheetId="21" r:id="rId1"/>
    <sheet name="Low" sheetId="1" r:id="rId2"/>
    <sheet name="25" sheetId="19" r:id="rId3"/>
    <sheet name="50" sheetId="20" r:id="rId4"/>
    <sheet name="High" sheetId="22" r:id="rId5"/>
  </sheets>
  <definedNames>
    <definedName name="_xlnm.Print_Area" localSheetId="2">'25'!$A$1:$U$63</definedName>
    <definedName name="_xlnm.Print_Area" localSheetId="3">'50'!$A$1:$U$63</definedName>
    <definedName name="_xlnm.Print_Area" localSheetId="4">High!$A$1:$U$63</definedName>
    <definedName name="_xlnm.Print_Area" localSheetId="1">Low!$A$1:$U$63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1" l="1"/>
  <c r="H28" i="21"/>
  <c r="G28" i="21"/>
  <c r="F28" i="21"/>
  <c r="E28" i="21"/>
  <c r="M34" i="21"/>
  <c r="M33" i="21"/>
  <c r="M32" i="21"/>
  <c r="M31" i="21"/>
  <c r="M35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G3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E3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K63" i="22"/>
  <c r="J63" i="22"/>
  <c r="I63" i="22"/>
  <c r="H63" i="22"/>
  <c r="G63" i="22"/>
  <c r="F63" i="22"/>
  <c r="E63" i="22"/>
  <c r="D63" i="22"/>
  <c r="C63" i="22"/>
  <c r="S62" i="22"/>
  <c r="H22" i="21" s="1"/>
  <c r="S59" i="22"/>
  <c r="G22" i="21" s="1"/>
  <c r="S58" i="22"/>
  <c r="F22" i="21" s="1"/>
  <c r="S57" i="22"/>
  <c r="E22" i="21" s="1"/>
  <c r="S56" i="22"/>
  <c r="D22" i="21" s="1"/>
  <c r="K54" i="22"/>
  <c r="J54" i="22"/>
  <c r="I54" i="22"/>
  <c r="H54" i="22"/>
  <c r="G54" i="22"/>
  <c r="F54" i="22"/>
  <c r="E54" i="22"/>
  <c r="D54" i="22"/>
  <c r="C54" i="22"/>
  <c r="S53" i="22"/>
  <c r="H21" i="21" s="1"/>
  <c r="S50" i="22"/>
  <c r="G21" i="21" s="1"/>
  <c r="S49" i="22"/>
  <c r="F21" i="21" s="1"/>
  <c r="S48" i="22"/>
  <c r="E21" i="21" s="1"/>
  <c r="S47" i="22"/>
  <c r="D21" i="21" s="1"/>
  <c r="K45" i="22"/>
  <c r="J45" i="22"/>
  <c r="I45" i="22"/>
  <c r="H45" i="22"/>
  <c r="G45" i="22"/>
  <c r="F45" i="22"/>
  <c r="E45" i="22"/>
  <c r="D45" i="22"/>
  <c r="C45" i="22"/>
  <c r="S44" i="22"/>
  <c r="H20" i="21" s="1"/>
  <c r="S41" i="22"/>
  <c r="G20" i="21" s="1"/>
  <c r="S40" i="22"/>
  <c r="F20" i="21" s="1"/>
  <c r="S39" i="22"/>
  <c r="E20" i="21" s="1"/>
  <c r="S38" i="22"/>
  <c r="D20" i="21" s="1"/>
  <c r="K36" i="22"/>
  <c r="J36" i="22"/>
  <c r="I36" i="22"/>
  <c r="H36" i="22"/>
  <c r="G36" i="22"/>
  <c r="F36" i="22"/>
  <c r="E36" i="22"/>
  <c r="D36" i="22"/>
  <c r="C36" i="22"/>
  <c r="S35" i="22"/>
  <c r="S32" i="22"/>
  <c r="S31" i="22"/>
  <c r="S30" i="22"/>
  <c r="S29" i="22"/>
  <c r="D19" i="21" s="1"/>
  <c r="K27" i="22"/>
  <c r="J27" i="22"/>
  <c r="I27" i="22"/>
  <c r="H27" i="22"/>
  <c r="G27" i="22"/>
  <c r="F27" i="22"/>
  <c r="E27" i="22"/>
  <c r="D27" i="22"/>
  <c r="C27" i="22"/>
  <c r="S26" i="22"/>
  <c r="S23" i="22"/>
  <c r="S22" i="22"/>
  <c r="S21" i="22"/>
  <c r="S20" i="22"/>
  <c r="E17" i="22"/>
  <c r="F17" i="22" s="1"/>
  <c r="G17" i="22" s="1"/>
  <c r="H17" i="22" s="1"/>
  <c r="I17" i="22" s="1"/>
  <c r="J17" i="22" s="1"/>
  <c r="K17" i="22" s="1"/>
  <c r="D17" i="22"/>
  <c r="D8" i="21"/>
  <c r="D9" i="21"/>
  <c r="D10" i="21"/>
  <c r="D11" i="21"/>
  <c r="D12" i="21"/>
  <c r="S35" i="19"/>
  <c r="S26" i="19"/>
  <c r="D7" i="21"/>
  <c r="D6" i="21"/>
  <c r="D5" i="21"/>
  <c r="D4" i="21"/>
  <c r="D3" i="21"/>
  <c r="S41" i="1"/>
  <c r="K63" i="20"/>
  <c r="J63" i="20"/>
  <c r="I63" i="20"/>
  <c r="H63" i="20"/>
  <c r="G63" i="20"/>
  <c r="F63" i="20"/>
  <c r="E63" i="20"/>
  <c r="D63" i="20"/>
  <c r="C63" i="20"/>
  <c r="S62" i="20"/>
  <c r="S59" i="20"/>
  <c r="S58" i="20"/>
  <c r="S57" i="20"/>
  <c r="S56" i="20"/>
  <c r="D17" i="21" s="1"/>
  <c r="K54" i="20"/>
  <c r="J54" i="20"/>
  <c r="I54" i="20"/>
  <c r="H54" i="20"/>
  <c r="G54" i="20"/>
  <c r="F54" i="20"/>
  <c r="E54" i="20"/>
  <c r="D54" i="20"/>
  <c r="C54" i="20"/>
  <c r="S53" i="20"/>
  <c r="S50" i="20"/>
  <c r="S49" i="20"/>
  <c r="S48" i="20"/>
  <c r="S47" i="20"/>
  <c r="D16" i="21" s="1"/>
  <c r="K45" i="20"/>
  <c r="J45" i="20"/>
  <c r="I45" i="20"/>
  <c r="H45" i="20"/>
  <c r="G45" i="20"/>
  <c r="F45" i="20"/>
  <c r="E45" i="20"/>
  <c r="D45" i="20"/>
  <c r="C45" i="20"/>
  <c r="S44" i="20"/>
  <c r="S41" i="20"/>
  <c r="S40" i="20"/>
  <c r="S42" i="20" s="1"/>
  <c r="S39" i="20"/>
  <c r="S38" i="20"/>
  <c r="D15" i="21" s="1"/>
  <c r="K36" i="20"/>
  <c r="J36" i="20"/>
  <c r="I36" i="20"/>
  <c r="H36" i="20"/>
  <c r="G36" i="20"/>
  <c r="F36" i="20"/>
  <c r="E36" i="20"/>
  <c r="D36" i="20"/>
  <c r="C36" i="20"/>
  <c r="S35" i="20"/>
  <c r="S32" i="20"/>
  <c r="S31" i="20"/>
  <c r="S30" i="20"/>
  <c r="S29" i="20"/>
  <c r="D14" i="21" s="1"/>
  <c r="K27" i="20"/>
  <c r="J27" i="20"/>
  <c r="I27" i="20"/>
  <c r="H27" i="20"/>
  <c r="G27" i="20"/>
  <c r="F27" i="20"/>
  <c r="E27" i="20"/>
  <c r="D27" i="20"/>
  <c r="C27" i="20"/>
  <c r="S26" i="20"/>
  <c r="S23" i="20"/>
  <c r="S22" i="20"/>
  <c r="S21" i="20"/>
  <c r="S20" i="20"/>
  <c r="D13" i="21" s="1"/>
  <c r="D17" i="20"/>
  <c r="E17" i="20" s="1"/>
  <c r="F17" i="20" s="1"/>
  <c r="G17" i="20" s="1"/>
  <c r="H17" i="20" s="1"/>
  <c r="I17" i="20" s="1"/>
  <c r="J17" i="20" s="1"/>
  <c r="K17" i="20" s="1"/>
  <c r="K63" i="19"/>
  <c r="J63" i="19"/>
  <c r="I63" i="19"/>
  <c r="H63" i="19"/>
  <c r="G63" i="19"/>
  <c r="F63" i="19"/>
  <c r="E63" i="19"/>
  <c r="D63" i="19"/>
  <c r="C63" i="19"/>
  <c r="S62" i="19"/>
  <c r="S59" i="19"/>
  <c r="S58" i="19"/>
  <c r="S61" i="19" s="1"/>
  <c r="S57" i="19"/>
  <c r="S56" i="19"/>
  <c r="K54" i="19"/>
  <c r="J54" i="19"/>
  <c r="I54" i="19"/>
  <c r="H54" i="19"/>
  <c r="G54" i="19"/>
  <c r="F54" i="19"/>
  <c r="E54" i="19"/>
  <c r="D54" i="19"/>
  <c r="C54" i="19"/>
  <c r="S53" i="19"/>
  <c r="S50" i="19"/>
  <c r="S49" i="19"/>
  <c r="S52" i="19" s="1"/>
  <c r="S48" i="19"/>
  <c r="S47" i="19"/>
  <c r="K45" i="19"/>
  <c r="J45" i="19"/>
  <c r="I45" i="19"/>
  <c r="H45" i="19"/>
  <c r="G45" i="19"/>
  <c r="F45" i="19"/>
  <c r="E45" i="19"/>
  <c r="D45" i="19"/>
  <c r="C45" i="19"/>
  <c r="S44" i="19"/>
  <c r="S41" i="19"/>
  <c r="S40" i="19"/>
  <c r="S39" i="19"/>
  <c r="S38" i="19"/>
  <c r="K36" i="19"/>
  <c r="J36" i="19"/>
  <c r="I36" i="19"/>
  <c r="H36" i="19"/>
  <c r="G36" i="19"/>
  <c r="F36" i="19"/>
  <c r="E36" i="19"/>
  <c r="D36" i="19"/>
  <c r="C36" i="19"/>
  <c r="S32" i="19"/>
  <c r="S31" i="19"/>
  <c r="S34" i="19" s="1"/>
  <c r="S30" i="19"/>
  <c r="S29" i="19"/>
  <c r="K27" i="19"/>
  <c r="J27" i="19"/>
  <c r="I27" i="19"/>
  <c r="H27" i="19"/>
  <c r="G27" i="19"/>
  <c r="F27" i="19"/>
  <c r="E27" i="19"/>
  <c r="D27" i="19"/>
  <c r="C27" i="19"/>
  <c r="S23" i="19"/>
  <c r="S22" i="19"/>
  <c r="S21" i="19"/>
  <c r="S20" i="19"/>
  <c r="D17" i="19"/>
  <c r="E17" i="19" s="1"/>
  <c r="F17" i="19" s="1"/>
  <c r="G17" i="19" s="1"/>
  <c r="H17" i="19" s="1"/>
  <c r="I17" i="19" s="1"/>
  <c r="J17" i="19" s="1"/>
  <c r="K17" i="19" s="1"/>
  <c r="F27" i="21" l="1"/>
  <c r="G27" i="21"/>
  <c r="H27" i="21"/>
  <c r="E27" i="21"/>
  <c r="H25" i="21"/>
  <c r="H26" i="21"/>
  <c r="F26" i="21"/>
  <c r="F25" i="21"/>
  <c r="G25" i="21"/>
  <c r="G26" i="21"/>
  <c r="E25" i="21"/>
  <c r="E26" i="21"/>
  <c r="S60" i="22"/>
  <c r="S61" i="22"/>
  <c r="S51" i="22"/>
  <c r="S52" i="22"/>
  <c r="S43" i="22"/>
  <c r="S42" i="22"/>
  <c r="S34" i="22"/>
  <c r="S33" i="22"/>
  <c r="S25" i="22"/>
  <c r="S24" i="22"/>
  <c r="D18" i="21"/>
  <c r="D25" i="21" s="1"/>
  <c r="S61" i="20"/>
  <c r="S60" i="20"/>
  <c r="S52" i="20"/>
  <c r="S51" i="20"/>
  <c r="S43" i="20"/>
  <c r="S33" i="20"/>
  <c r="S34" i="20"/>
  <c r="S25" i="20"/>
  <c r="S24" i="20"/>
  <c r="S43" i="19"/>
  <c r="S25" i="19"/>
  <c r="S24" i="19"/>
  <c r="S33" i="19"/>
  <c r="S42" i="19"/>
  <c r="S51" i="19"/>
  <c r="S60" i="19"/>
  <c r="S35" i="1"/>
  <c r="D17" i="1"/>
  <c r="E17" i="1" s="1"/>
  <c r="F17" i="1" s="1"/>
  <c r="G17" i="1" s="1"/>
  <c r="H17" i="1" s="1"/>
  <c r="I17" i="1" s="1"/>
  <c r="J17" i="1" s="1"/>
  <c r="K17" i="1" s="1"/>
  <c r="D26" i="21" l="1"/>
  <c r="D27" i="21"/>
  <c r="S62" i="1"/>
  <c r="S59" i="1"/>
  <c r="S58" i="1"/>
  <c r="S57" i="1"/>
  <c r="S56" i="1"/>
  <c r="S53" i="1"/>
  <c r="S50" i="1"/>
  <c r="S49" i="1"/>
  <c r="S48" i="1"/>
  <c r="S47" i="1"/>
  <c r="S44" i="1"/>
  <c r="S40" i="1"/>
  <c r="S39" i="1"/>
  <c r="S38" i="1"/>
  <c r="S32" i="1"/>
  <c r="S31" i="1"/>
  <c r="S30" i="1"/>
  <c r="S29" i="1"/>
  <c r="S26" i="1"/>
  <c r="S23" i="1"/>
  <c r="S22" i="1"/>
  <c r="S21" i="1"/>
  <c r="S20" i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S25" i="1" l="1"/>
  <c r="S33" i="1"/>
  <c r="S24" i="1"/>
  <c r="S51" i="1"/>
  <c r="S42" i="1"/>
  <c r="S34" i="1"/>
  <c r="S61" i="1"/>
  <c r="S60" i="1"/>
  <c r="S52" i="1"/>
  <c r="S43" i="1"/>
</calcChain>
</file>

<file path=xl/sharedStrings.xml><?xml version="1.0" encoding="utf-8"?>
<sst xmlns="http://schemas.openxmlformats.org/spreadsheetml/2006/main" count="379" uniqueCount="38">
  <si>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</si>
  <si>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</si>
  <si>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</si>
  <si>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</si>
  <si>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</si>
  <si>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</si>
  <si>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</si>
  <si>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</si>
  <si>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</si>
  <si>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</si>
  <si>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</si>
  <si>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Titel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</si>
  <si>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</si>
  <si>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</si>
  <si>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</si>
  <si>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</si>
  <si>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</si>
  <si>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</si>
  <si>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</si>
  <si>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</si>
  <si>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Kørsel 1</t>
  </si>
  <si>
    <t>Kørsel 2</t>
  </si>
  <si>
    <t>Kørsel 3</t>
  </si>
  <si>
    <t>Kørsel 4</t>
  </si>
  <si>
    <t>Kørsel 5</t>
  </si>
  <si>
    <t>4910.81 lux</t>
  </si>
  <si>
    <t>Middel</t>
  </si>
  <si>
    <t>Median</t>
  </si>
  <si>
    <t>Low</t>
  </si>
  <si>
    <t>High</t>
  </si>
  <si>
    <t>Render Quality</t>
  </si>
  <si>
    <t>DFgns &gt; 2%</t>
  </si>
  <si>
    <t>Spredning</t>
  </si>
  <si>
    <t>Variantions koefficient</t>
  </si>
  <si>
    <t>Case 12A - Konsistens. Stueetagen - "Low"</t>
  </si>
  <si>
    <t>Case 11 - Konsistens. Stueetagen "25%"</t>
  </si>
  <si>
    <t>Case 11 - Konsistens, Stueetagen "50%"</t>
  </si>
  <si>
    <t>Case 11 - Konsistens. Stueetagen "High"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</si>
</sst>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7"/>
      <color theme="1"/>
      <name val="Neo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/>
    </xf>
    <xf numFmtId="0" fontId="1" fillId="2" borderId="5" xfId="0" applyFont="1" applyFill="1" applyBorder="1"/>
    <xf numFmtId="0" fontId="2" fillId="2" borderId="0" xfId="0" applyFont="1" applyFill="1" applyAlignment="1">
      <alignment horizontal="right" vertical="center" wrapText="1"/>
    </xf>
    <xf numFmtId="0" fontId="1" fillId="2" borderId="7" xfId="0" applyFont="1" applyFill="1" applyBorder="1"/>
    <xf numFmtId="0" fontId="1" fillId="2" borderId="9" xfId="0" applyFont="1" applyFill="1" applyBorder="1"/>
    <xf numFmtId="164" fontId="1" fillId="2" borderId="0" xfId="0" applyNumberFormat="1" applyFont="1" applyFill="1"/>
    <xf numFmtId="0" fontId="3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/>
    <xf numFmtId="0" fontId="5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2" fontId="1" fillId="3" borderId="0" xfId="0" applyNumberFormat="1" applyFont="1" applyFill="1" applyBorder="1" applyAlignment="1" applyProtection="1">
      <alignment horizontal="right" vertical="center" wrapText="1"/>
      <protection locked="0"/>
    </xf>
    <xf numFmtId="2" fontId="1" fillId="2" borderId="0" xfId="0" applyNumberFormat="1" applyFont="1" applyFill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right" vertical="center" wrapText="1"/>
    </xf>
    <xf numFmtId="2" fontId="0" fillId="0" borderId="0" xfId="0" applyNumberFormat="1"/>
    <xf numFmtId="0" fontId="0" fillId="0" borderId="0" xfId="0" applyBorder="1"/>
    <xf numFmtId="0" fontId="0" fillId="2" borderId="0" xfId="0" applyFill="1"/>
    <xf numFmtId="2" fontId="0" fillId="2" borderId="0" xfId="0" applyNumberFormat="1" applyFill="1"/>
    <xf numFmtId="0" fontId="0" fillId="2" borderId="0" xfId="0" applyFill="1" applyBorder="1"/>
    <xf numFmtId="165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/>
    <xf numFmtId="0" fontId="1" fillId="2" borderId="0" xfId="0" applyNumberFormat="1" applyFont="1" applyFill="1" applyBorder="1" applyAlignment="1"/>
    <xf numFmtId="0" fontId="1" fillId="2" borderId="3" xfId="0" applyNumberFormat="1" applyFont="1" applyFill="1" applyBorder="1" applyAlignment="1"/>
    <xf numFmtId="0" fontId="1" fillId="2" borderId="0" xfId="0" applyNumberFormat="1" applyFont="1" applyFill="1" applyBorder="1"/>
    <xf numFmtId="0" fontId="1" fillId="3" borderId="0" xfId="0" applyNumberFormat="1" applyFont="1" applyFill="1" applyBorder="1"/>
    <xf numFmtId="165" fontId="1" fillId="3" borderId="0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/>
    <xf numFmtId="0" fontId="1" fillId="3" borderId="3" xfId="0" applyNumberFormat="1" applyFont="1" applyFill="1" applyBorder="1" applyAlignment="1"/>
    <xf numFmtId="165" fontId="1" fillId="3" borderId="3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6" fontId="1" fillId="2" borderId="0" xfId="0" applyNumberFormat="1" applyFont="1" applyFill="1" applyBorder="1" applyAlignment="1">
      <alignment horizontal="center" vertical="center"/>
    </xf>
    <xf numFmtId="166" fontId="1" fillId="2" borderId="3" xfId="0" applyNumberFormat="1" applyFont="1" applyFill="1" applyBorder="1" applyAlignment="1">
      <alignment horizontal="center" vertical="center"/>
    </xf>
    <xf numFmtId="9" fontId="3" fillId="2" borderId="0" xfId="0" applyNumberFormat="1" applyFont="1" applyFill="1" applyBorder="1" applyAlignment="1">
      <alignment horizontal="center" wrapText="1"/>
    </xf>
    <xf numFmtId="9" fontId="3" fillId="2" borderId="3" xfId="0" applyNumberFormat="1" applyFont="1" applyFill="1" applyBorder="1" applyAlignment="1">
      <alignment horizont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9" fontId="3" fillId="2" borderId="0" xfId="0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9" fontId="3" fillId="2" borderId="0" xfId="0" applyNumberFormat="1" applyFont="1" applyFill="1" applyBorder="1" applyAlignment="1">
      <alignment horizontal="center" vertical="center"/>
    </xf>
    <xf numFmtId="9" fontId="3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/>
    </xf>
    <xf numFmtId="2" fontId="1" fillId="2" borderId="0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2" fontId="1" fillId="2" borderId="3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/>
    </xf>
    <xf numFmtId="0" fontId="1" fillId="3" borderId="2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5" fillId="0" borderId="2" xfId="0" applyFont="1" applyBorder="1" applyAlignment="1">
      <alignment horizontal="center"/>
    </xf>
  </cellXfs>
  <cellStyles count="1"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Low!$N$17</c:f>
          <c:strCache>
            <c:ptCount val="1"/>
            <c:pt idx="0">
              <c:v>Case 12A - Konsistens. Stueetagen - "Low"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Low!$A$20</c:f>
              <c:strCache>
                <c:ptCount val="1"/>
                <c:pt idx="0">
                  <c:v>Kørsel 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Low!$C$17:$K$17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Low!$C$27:$K$27</c:f>
              <c:numCache>
                <c:formatCode>0.00</c:formatCode>
                <c:ptCount val="9"/>
                <c:pt idx="0">
                  <c:v>4.3400000000000007</c:v>
                </c:pt>
                <c:pt idx="1">
                  <c:v>2.1514285714285717</c:v>
                </c:pt>
                <c:pt idx="2">
                  <c:v>1.0485714285714287</c:v>
                </c:pt>
                <c:pt idx="3">
                  <c:v>0.46857142857142853</c:v>
                </c:pt>
                <c:pt idx="4">
                  <c:v>0.27714285714285719</c:v>
                </c:pt>
                <c:pt idx="5">
                  <c:v>0.22428571428571428</c:v>
                </c:pt>
                <c:pt idx="6">
                  <c:v>0.17857142857142855</c:v>
                </c:pt>
                <c:pt idx="7">
                  <c:v>0.15000000000000005</c:v>
                </c:pt>
                <c:pt idx="8">
                  <c:v>0.12571428571428572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Low!$A$29</c:f>
              <c:strCache>
                <c:ptCount val="1"/>
                <c:pt idx="0">
                  <c:v>Kørsel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Low!$C$17:$K$17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Low!$C$36:$K$36</c:f>
              <c:numCache>
                <c:formatCode>0.00</c:formatCode>
                <c:ptCount val="9"/>
                <c:pt idx="0">
                  <c:v>4.43</c:v>
                </c:pt>
                <c:pt idx="1">
                  <c:v>2.2242857142857142</c:v>
                </c:pt>
                <c:pt idx="2">
                  <c:v>1.1028571428571428</c:v>
                </c:pt>
                <c:pt idx="3">
                  <c:v>0.51428571428571435</c:v>
                </c:pt>
                <c:pt idx="4">
                  <c:v>0.30714285714285711</c:v>
                </c:pt>
                <c:pt idx="5">
                  <c:v>0.24714285714285714</c:v>
                </c:pt>
                <c:pt idx="6">
                  <c:v>0.19428571428571426</c:v>
                </c:pt>
                <c:pt idx="7">
                  <c:v>0.16285714285714284</c:v>
                </c:pt>
                <c:pt idx="8">
                  <c:v>0.13142857142857142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Low!$A$38</c:f>
              <c:strCache>
                <c:ptCount val="1"/>
                <c:pt idx="0">
                  <c:v>Kørsel 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Low!$C$17:$K$17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Low!$C$45:$K$45</c:f>
              <c:numCache>
                <c:formatCode>0.00</c:formatCode>
                <c:ptCount val="9"/>
                <c:pt idx="0">
                  <c:v>4.3642857142857139</c:v>
                </c:pt>
                <c:pt idx="1">
                  <c:v>2.2042857142857142</c:v>
                </c:pt>
                <c:pt idx="2">
                  <c:v>1.0614285714285716</c:v>
                </c:pt>
                <c:pt idx="3">
                  <c:v>0.48857142857142855</c:v>
                </c:pt>
                <c:pt idx="4">
                  <c:v>0.29714285714285715</c:v>
                </c:pt>
                <c:pt idx="5">
                  <c:v>0.24285714285714285</c:v>
                </c:pt>
                <c:pt idx="6">
                  <c:v>0.19857142857142857</c:v>
                </c:pt>
                <c:pt idx="7">
                  <c:v>0.16142857142857145</c:v>
                </c:pt>
                <c:pt idx="8">
                  <c:v>0.13285714285714287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Low!$A$47</c:f>
              <c:strCache>
                <c:ptCount val="1"/>
                <c:pt idx="0">
                  <c:v>Kørsel 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Low!$C$17:$K$17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Low!$C$54:$K$54</c:f>
              <c:numCache>
                <c:formatCode>0.00</c:formatCode>
                <c:ptCount val="9"/>
                <c:pt idx="0">
                  <c:v>4.3285714285714292</c:v>
                </c:pt>
                <c:pt idx="1">
                  <c:v>2.1485714285714286</c:v>
                </c:pt>
                <c:pt idx="2">
                  <c:v>1.0257142857142856</c:v>
                </c:pt>
                <c:pt idx="3">
                  <c:v>0.48285714285714293</c:v>
                </c:pt>
                <c:pt idx="4">
                  <c:v>0.2857142857142857</c:v>
                </c:pt>
                <c:pt idx="5">
                  <c:v>0.22999999999999998</c:v>
                </c:pt>
                <c:pt idx="6">
                  <c:v>0.18999999999999997</c:v>
                </c:pt>
                <c:pt idx="7">
                  <c:v>0.15285714285714289</c:v>
                </c:pt>
                <c:pt idx="8">
                  <c:v>0.12571428571428572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Low!$A$56</c:f>
              <c:strCache>
                <c:ptCount val="1"/>
                <c:pt idx="0">
                  <c:v>Kørsel 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Low!$C$17:$K$17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Low!$C$63:$K$63</c:f>
              <c:numCache>
                <c:formatCode>0.00</c:formatCode>
                <c:ptCount val="9"/>
                <c:pt idx="0">
                  <c:v>4.3157142857142867</c:v>
                </c:pt>
                <c:pt idx="1">
                  <c:v>2.1342857142857143</c:v>
                </c:pt>
                <c:pt idx="2">
                  <c:v>1.0257142857142856</c:v>
                </c:pt>
                <c:pt idx="3">
                  <c:v>0.45428571428571435</c:v>
                </c:pt>
                <c:pt idx="4">
                  <c:v>0.25428571428571428</c:v>
                </c:pt>
                <c:pt idx="5">
                  <c:v>0.20428571428571426</c:v>
                </c:pt>
                <c:pt idx="6">
                  <c:v>0.16428571428571428</c:v>
                </c:pt>
                <c:pt idx="7">
                  <c:v>0.13428571428571429</c:v>
                </c:pt>
                <c:pt idx="8">
                  <c:v>0.11142857142857143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Low!$L$17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5580131102580559"/>
          <c:y val="0.28798286565359243"/>
          <c:w val="0.13427000493490726"/>
          <c:h val="0.3403763196267133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'25'!$N$17</c:f>
          <c:strCache>
            <c:ptCount val="1"/>
            <c:pt idx="0">
              <c:v>Case 11 - Konsistens. Stueetagen "25%"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'25'!$A$20</c:f>
              <c:strCache>
                <c:ptCount val="1"/>
                <c:pt idx="0">
                  <c:v>Kørsel 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'25'!$C$17:$K$17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'25'!$C$27:$K$27</c:f>
              <c:numCache>
                <c:formatCode>0.00</c:formatCode>
                <c:ptCount val="9"/>
                <c:pt idx="0">
                  <c:v>4.225714285714286</c:v>
                </c:pt>
                <c:pt idx="1">
                  <c:v>2.2000000000000002</c:v>
                </c:pt>
                <c:pt idx="2">
                  <c:v>1.1085714285714288</c:v>
                </c:pt>
                <c:pt idx="3">
                  <c:v>0.49285714285714277</c:v>
                </c:pt>
                <c:pt idx="4">
                  <c:v>0.26142857142857145</c:v>
                </c:pt>
                <c:pt idx="5">
                  <c:v>0.20571428571428571</c:v>
                </c:pt>
                <c:pt idx="6">
                  <c:v>0.16714285714285712</c:v>
                </c:pt>
                <c:pt idx="7">
                  <c:v>0.13714285714285715</c:v>
                </c:pt>
                <c:pt idx="8">
                  <c:v>0.11714285714285713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7A-4336-B3BE-D432055A9FCF}"/>
            </c:ext>
          </c:extLst>
        </c:ser>
        <c:ser>
          <c:idx val="1"/>
          <c:order val="1"/>
          <c:tx>
            <c:strRef>
              <c:f>'25'!$A$29</c:f>
              <c:strCache>
                <c:ptCount val="1"/>
                <c:pt idx="0">
                  <c:v>Kørsel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'25'!$C$17:$K$17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'25'!$C$36:$K$36</c:f>
              <c:numCache>
                <c:formatCode>0.00</c:formatCode>
                <c:ptCount val="9"/>
                <c:pt idx="0">
                  <c:v>4.2442857142857147</c:v>
                </c:pt>
                <c:pt idx="1">
                  <c:v>2.2128571428571426</c:v>
                </c:pt>
                <c:pt idx="2">
                  <c:v>1.1142857142857143</c:v>
                </c:pt>
                <c:pt idx="3">
                  <c:v>0.49714285714285705</c:v>
                </c:pt>
                <c:pt idx="4">
                  <c:v>0.26285714285714284</c:v>
                </c:pt>
                <c:pt idx="5">
                  <c:v>0.20714285714285713</c:v>
                </c:pt>
                <c:pt idx="6">
                  <c:v>0.1657142857142857</c:v>
                </c:pt>
                <c:pt idx="7">
                  <c:v>0.13714285714285715</c:v>
                </c:pt>
                <c:pt idx="8">
                  <c:v>0.11714285714285713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7A-4336-B3BE-D432055A9FCF}"/>
            </c:ext>
          </c:extLst>
        </c:ser>
        <c:ser>
          <c:idx val="2"/>
          <c:order val="2"/>
          <c:tx>
            <c:strRef>
              <c:f>'25'!$A$38</c:f>
              <c:strCache>
                <c:ptCount val="1"/>
                <c:pt idx="0">
                  <c:v>Kørsel 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'25'!$C$17:$K$17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'25'!$C$45:$K$45</c:f>
              <c:numCache>
                <c:formatCode>0.00</c:formatCode>
                <c:ptCount val="9"/>
                <c:pt idx="0">
                  <c:v>4.2185714285714289</c:v>
                </c:pt>
                <c:pt idx="1">
                  <c:v>2.2000000000000002</c:v>
                </c:pt>
                <c:pt idx="2">
                  <c:v>1.1071428571428572</c:v>
                </c:pt>
                <c:pt idx="3">
                  <c:v>0.49428571428571427</c:v>
                </c:pt>
                <c:pt idx="4">
                  <c:v>0.26285714285714284</c:v>
                </c:pt>
                <c:pt idx="5">
                  <c:v>0.20857142857142857</c:v>
                </c:pt>
                <c:pt idx="6">
                  <c:v>0.1657142857142857</c:v>
                </c:pt>
                <c:pt idx="7">
                  <c:v>0.13571428571428573</c:v>
                </c:pt>
                <c:pt idx="8">
                  <c:v>0.1157142857142857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7A-4336-B3BE-D432055A9FCF}"/>
            </c:ext>
          </c:extLst>
        </c:ser>
        <c:ser>
          <c:idx val="3"/>
          <c:order val="3"/>
          <c:tx>
            <c:strRef>
              <c:f>'25'!$A$47</c:f>
              <c:strCache>
                <c:ptCount val="1"/>
                <c:pt idx="0">
                  <c:v>Kørsel 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'25'!$C$17:$K$17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'25'!$C$54:$K$54</c:f>
              <c:numCache>
                <c:formatCode>0.00</c:formatCode>
                <c:ptCount val="9"/>
                <c:pt idx="0">
                  <c:v>4.21</c:v>
                </c:pt>
                <c:pt idx="1">
                  <c:v>2.1871428571428573</c:v>
                </c:pt>
                <c:pt idx="2">
                  <c:v>1.0985714285714285</c:v>
                </c:pt>
                <c:pt idx="3">
                  <c:v>0.48857142857142855</c:v>
                </c:pt>
                <c:pt idx="4">
                  <c:v>0.26</c:v>
                </c:pt>
                <c:pt idx="5">
                  <c:v>0.20285714285714285</c:v>
                </c:pt>
                <c:pt idx="6">
                  <c:v>0.16428571428571428</c:v>
                </c:pt>
                <c:pt idx="7">
                  <c:v>0.13428571428571429</c:v>
                </c:pt>
                <c:pt idx="8">
                  <c:v>0.11142857142857143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7A-4336-B3BE-D432055A9FCF}"/>
            </c:ext>
          </c:extLst>
        </c:ser>
        <c:ser>
          <c:idx val="4"/>
          <c:order val="4"/>
          <c:tx>
            <c:strRef>
              <c:f>'25'!$A$56</c:f>
              <c:strCache>
                <c:ptCount val="1"/>
                <c:pt idx="0">
                  <c:v>Kørsel 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'25'!$C$17:$K$17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'25'!$C$63:$K$63</c:f>
              <c:numCache>
                <c:formatCode>0.00</c:formatCode>
                <c:ptCount val="9"/>
                <c:pt idx="0">
                  <c:v>4.2042857142857146</c:v>
                </c:pt>
                <c:pt idx="1">
                  <c:v>2.1857142857142859</c:v>
                </c:pt>
                <c:pt idx="2">
                  <c:v>1.0900000000000001</c:v>
                </c:pt>
                <c:pt idx="3">
                  <c:v>0.47714285714285715</c:v>
                </c:pt>
                <c:pt idx="4">
                  <c:v>0.24857142857142858</c:v>
                </c:pt>
                <c:pt idx="5">
                  <c:v>0.19285714285714284</c:v>
                </c:pt>
                <c:pt idx="6">
                  <c:v>0.15571428571428572</c:v>
                </c:pt>
                <c:pt idx="7">
                  <c:v>0.12857142857142859</c:v>
                </c:pt>
                <c:pt idx="8">
                  <c:v>0.11142857142857143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7A-4336-B3BE-D432055A9FC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'25'!$L$17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5580131102580559"/>
          <c:y val="0.28798286565359243"/>
          <c:w val="0.13427000493490726"/>
          <c:h val="0.3403763196267133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'50'!$N$17</c:f>
          <c:strCache>
            <c:ptCount val="1"/>
            <c:pt idx="0">
              <c:v>Case 11 - Konsistens, Stueetagen "50%"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'50'!$A$20</c:f>
              <c:strCache>
                <c:ptCount val="1"/>
                <c:pt idx="0">
                  <c:v>Kørsel 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'50'!$C$17:$K$17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'50'!$C$27:$K$27</c:f>
              <c:numCache>
                <c:formatCode>0.00</c:formatCode>
                <c:ptCount val="9"/>
                <c:pt idx="0">
                  <c:v>4.2385714285714284</c:v>
                </c:pt>
                <c:pt idx="1">
                  <c:v>2.2071428571428573</c:v>
                </c:pt>
                <c:pt idx="2">
                  <c:v>1.1214285714285714</c:v>
                </c:pt>
                <c:pt idx="3">
                  <c:v>0.51</c:v>
                </c:pt>
                <c:pt idx="4">
                  <c:v>0.27714285714285719</c:v>
                </c:pt>
                <c:pt idx="5">
                  <c:v>0.21999999999999997</c:v>
                </c:pt>
                <c:pt idx="6">
                  <c:v>0.1771428571428571</c:v>
                </c:pt>
                <c:pt idx="7">
                  <c:v>0.14571428571428571</c:v>
                </c:pt>
                <c:pt idx="8">
                  <c:v>0.12428571428571429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26-4FE4-9E4E-5DF9A689566E}"/>
            </c:ext>
          </c:extLst>
        </c:ser>
        <c:ser>
          <c:idx val="1"/>
          <c:order val="1"/>
          <c:tx>
            <c:strRef>
              <c:f>'50'!$A$29</c:f>
              <c:strCache>
                <c:ptCount val="1"/>
                <c:pt idx="0">
                  <c:v>Kørsel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'50'!$C$17:$K$17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'50'!$C$36:$K$36</c:f>
              <c:numCache>
                <c:formatCode>0.00</c:formatCode>
                <c:ptCount val="9"/>
                <c:pt idx="0">
                  <c:v>4.2442857142857147</c:v>
                </c:pt>
                <c:pt idx="1">
                  <c:v>2.2085714285714286</c:v>
                </c:pt>
                <c:pt idx="2">
                  <c:v>1.122857142857143</c:v>
                </c:pt>
                <c:pt idx="3">
                  <c:v>0.5099999999999999</c:v>
                </c:pt>
                <c:pt idx="4">
                  <c:v>0.27714285714285719</c:v>
                </c:pt>
                <c:pt idx="5">
                  <c:v>0.21999999999999997</c:v>
                </c:pt>
                <c:pt idx="6">
                  <c:v>0.1771428571428571</c:v>
                </c:pt>
                <c:pt idx="7">
                  <c:v>0.14571428571428571</c:v>
                </c:pt>
                <c:pt idx="8">
                  <c:v>0.12285714285714286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26-4FE4-9E4E-5DF9A689566E}"/>
            </c:ext>
          </c:extLst>
        </c:ser>
        <c:ser>
          <c:idx val="2"/>
          <c:order val="2"/>
          <c:tx>
            <c:strRef>
              <c:f>'50'!$A$38</c:f>
              <c:strCache>
                <c:ptCount val="1"/>
                <c:pt idx="0">
                  <c:v>Kørsel 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'50'!$C$17:$K$17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'50'!$C$45:$K$45</c:f>
              <c:numCache>
                <c:formatCode>0.00</c:formatCode>
                <c:ptCount val="9"/>
                <c:pt idx="0">
                  <c:v>4.3028571428571425</c:v>
                </c:pt>
                <c:pt idx="1">
                  <c:v>2.2528571428571427</c:v>
                </c:pt>
                <c:pt idx="2">
                  <c:v>1.157142857142857</c:v>
                </c:pt>
                <c:pt idx="3">
                  <c:v>0.54428571428571426</c:v>
                </c:pt>
                <c:pt idx="4">
                  <c:v>0.29857142857142854</c:v>
                </c:pt>
                <c:pt idx="5">
                  <c:v>0.23571428571428571</c:v>
                </c:pt>
                <c:pt idx="6">
                  <c:v>0.19285714285714284</c:v>
                </c:pt>
                <c:pt idx="7">
                  <c:v>0.15571428571428572</c:v>
                </c:pt>
                <c:pt idx="8">
                  <c:v>0.13285714285714287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26-4FE4-9E4E-5DF9A689566E}"/>
            </c:ext>
          </c:extLst>
        </c:ser>
        <c:ser>
          <c:idx val="3"/>
          <c:order val="3"/>
          <c:tx>
            <c:strRef>
              <c:f>'50'!$A$47</c:f>
              <c:strCache>
                <c:ptCount val="1"/>
                <c:pt idx="0">
                  <c:v>Kørsel 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'50'!$C$17:$K$17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'50'!$C$54:$K$54</c:f>
              <c:numCache>
                <c:formatCode>0.00</c:formatCode>
                <c:ptCount val="9"/>
                <c:pt idx="0">
                  <c:v>4.2628571428571425</c:v>
                </c:pt>
                <c:pt idx="1">
                  <c:v>2.2185714285714284</c:v>
                </c:pt>
                <c:pt idx="2">
                  <c:v>1.1300000000000001</c:v>
                </c:pt>
                <c:pt idx="3">
                  <c:v>0.52285714285714291</c:v>
                </c:pt>
                <c:pt idx="4">
                  <c:v>0.27857142857142858</c:v>
                </c:pt>
                <c:pt idx="5">
                  <c:v>0.22285714285714284</c:v>
                </c:pt>
                <c:pt idx="6">
                  <c:v>0.17857142857142855</c:v>
                </c:pt>
                <c:pt idx="7">
                  <c:v>0.14571428571428571</c:v>
                </c:pt>
                <c:pt idx="8">
                  <c:v>0.12571428571428572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26-4FE4-9E4E-5DF9A689566E}"/>
            </c:ext>
          </c:extLst>
        </c:ser>
        <c:ser>
          <c:idx val="4"/>
          <c:order val="4"/>
          <c:tx>
            <c:strRef>
              <c:f>'50'!$A$56</c:f>
              <c:strCache>
                <c:ptCount val="1"/>
                <c:pt idx="0">
                  <c:v>Kørsel 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'50'!$C$17:$K$17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'50'!$C$63:$K$63</c:f>
              <c:numCache>
                <c:formatCode>0.00</c:formatCode>
                <c:ptCount val="9"/>
                <c:pt idx="0">
                  <c:v>4.2885714285714283</c:v>
                </c:pt>
                <c:pt idx="1">
                  <c:v>2.2328571428571427</c:v>
                </c:pt>
                <c:pt idx="2">
                  <c:v>1.1414285714285715</c:v>
                </c:pt>
                <c:pt idx="3">
                  <c:v>0.53285714285714281</c:v>
                </c:pt>
                <c:pt idx="4">
                  <c:v>0.29000000000000004</c:v>
                </c:pt>
                <c:pt idx="5">
                  <c:v>0.2314285714285714</c:v>
                </c:pt>
                <c:pt idx="6">
                  <c:v>0.18857142857142856</c:v>
                </c:pt>
                <c:pt idx="7">
                  <c:v>0.15285714285714289</c:v>
                </c:pt>
                <c:pt idx="8">
                  <c:v>0.13142857142857142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26-4FE4-9E4E-5DF9A689566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'50'!$L$17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5580131102580559"/>
          <c:y val="0.28798286565359243"/>
          <c:w val="0.13427000493490726"/>
          <c:h val="0.3403763196267133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High!$N$17</c:f>
          <c:strCache>
            <c:ptCount val="1"/>
            <c:pt idx="0">
              <c:v>Case 11 - Konsistens. Stueetagen "High"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High!$A$20</c:f>
              <c:strCache>
                <c:ptCount val="1"/>
                <c:pt idx="0">
                  <c:v>Kørsel 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High!$C$17:$K$17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High!$C$27:$K$27</c:f>
              <c:numCache>
                <c:formatCode>0.00</c:formatCode>
                <c:ptCount val="9"/>
                <c:pt idx="0">
                  <c:v>4.2528571428571427</c:v>
                </c:pt>
                <c:pt idx="1">
                  <c:v>2.2228571428571429</c:v>
                </c:pt>
                <c:pt idx="2">
                  <c:v>1.132857142857143</c:v>
                </c:pt>
                <c:pt idx="3">
                  <c:v>0.5257142857142858</c:v>
                </c:pt>
                <c:pt idx="4">
                  <c:v>0.2871428571428572</c:v>
                </c:pt>
                <c:pt idx="5">
                  <c:v>0.22999999999999998</c:v>
                </c:pt>
                <c:pt idx="6">
                  <c:v>0.18714285714285711</c:v>
                </c:pt>
                <c:pt idx="7">
                  <c:v>0.1542857142857143</c:v>
                </c:pt>
                <c:pt idx="8">
                  <c:v>0.13142857142857142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8B-4568-B47C-582FB20F2069}"/>
            </c:ext>
          </c:extLst>
        </c:ser>
        <c:ser>
          <c:idx val="1"/>
          <c:order val="1"/>
          <c:tx>
            <c:strRef>
              <c:f>High!$A$29</c:f>
              <c:strCache>
                <c:ptCount val="1"/>
                <c:pt idx="0">
                  <c:v>Kørsel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High!$C$17:$K$17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High!$C$36:$K$36</c:f>
              <c:numCache>
                <c:formatCode>0.00</c:formatCode>
                <c:ptCount val="9"/>
                <c:pt idx="0">
                  <c:v>4.24</c:v>
                </c:pt>
                <c:pt idx="1">
                  <c:v>2.2128571428571431</c:v>
                </c:pt>
                <c:pt idx="2">
                  <c:v>1.1257142857142859</c:v>
                </c:pt>
                <c:pt idx="3">
                  <c:v>0.51999999999999991</c:v>
                </c:pt>
                <c:pt idx="4">
                  <c:v>0.2857142857142857</c:v>
                </c:pt>
                <c:pt idx="5">
                  <c:v>0.22999999999999998</c:v>
                </c:pt>
                <c:pt idx="6">
                  <c:v>0.18571428571428569</c:v>
                </c:pt>
                <c:pt idx="7">
                  <c:v>0.1542857142857143</c:v>
                </c:pt>
                <c:pt idx="8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8B-4568-B47C-582FB20F2069}"/>
            </c:ext>
          </c:extLst>
        </c:ser>
        <c:ser>
          <c:idx val="2"/>
          <c:order val="2"/>
          <c:tx>
            <c:strRef>
              <c:f>High!$A$38</c:f>
              <c:strCache>
                <c:ptCount val="1"/>
                <c:pt idx="0">
                  <c:v>Kørsel 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High!$C$17:$K$17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High!$C$45:$K$45</c:f>
              <c:numCache>
                <c:formatCode>0.00</c:formatCode>
                <c:ptCount val="9"/>
                <c:pt idx="0">
                  <c:v>4.2428571428571429</c:v>
                </c:pt>
                <c:pt idx="1">
                  <c:v>2.2171428571428571</c:v>
                </c:pt>
                <c:pt idx="2">
                  <c:v>1.1271428571428572</c:v>
                </c:pt>
                <c:pt idx="3">
                  <c:v>0.52142857142857146</c:v>
                </c:pt>
                <c:pt idx="4">
                  <c:v>0.2857142857142857</c:v>
                </c:pt>
                <c:pt idx="5">
                  <c:v>0.22999999999999998</c:v>
                </c:pt>
                <c:pt idx="6">
                  <c:v>0.18714285714285711</c:v>
                </c:pt>
                <c:pt idx="7">
                  <c:v>0.1542857142857143</c:v>
                </c:pt>
                <c:pt idx="8">
                  <c:v>0.13142857142857142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8B-4568-B47C-582FB20F2069}"/>
            </c:ext>
          </c:extLst>
        </c:ser>
        <c:ser>
          <c:idx val="3"/>
          <c:order val="3"/>
          <c:tx>
            <c:strRef>
              <c:f>High!$A$47</c:f>
              <c:strCache>
                <c:ptCount val="1"/>
                <c:pt idx="0">
                  <c:v>Kørsel 4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High!$C$17:$K$17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High!$C$54:$K$54</c:f>
              <c:numCache>
                <c:formatCode>0.00</c:formatCode>
                <c:ptCount val="9"/>
                <c:pt idx="0">
                  <c:v>4.2514285714285709</c:v>
                </c:pt>
                <c:pt idx="1">
                  <c:v>2.2242857142857142</c:v>
                </c:pt>
                <c:pt idx="2">
                  <c:v>1.132857142857143</c:v>
                </c:pt>
                <c:pt idx="3">
                  <c:v>0.5257142857142858</c:v>
                </c:pt>
                <c:pt idx="4">
                  <c:v>0.2871428571428572</c:v>
                </c:pt>
                <c:pt idx="5">
                  <c:v>0.22999999999999998</c:v>
                </c:pt>
                <c:pt idx="6">
                  <c:v>0.18714285714285711</c:v>
                </c:pt>
                <c:pt idx="7">
                  <c:v>0.1542857142857143</c:v>
                </c:pt>
                <c:pt idx="8">
                  <c:v>0.13142857142857142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8B-4568-B47C-582FB20F2069}"/>
            </c:ext>
          </c:extLst>
        </c:ser>
        <c:ser>
          <c:idx val="4"/>
          <c:order val="4"/>
          <c:tx>
            <c:strRef>
              <c:f>High!$A$56</c:f>
              <c:strCache>
                <c:ptCount val="1"/>
                <c:pt idx="0">
                  <c:v>Kørsel 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High!$C$17:$K$17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High!$C$63:$K$63</c:f>
              <c:numCache>
                <c:formatCode>0.00</c:formatCode>
                <c:ptCount val="9"/>
                <c:pt idx="0">
                  <c:v>4.241428571428572</c:v>
                </c:pt>
                <c:pt idx="1">
                  <c:v>2.2142857142857144</c:v>
                </c:pt>
                <c:pt idx="2">
                  <c:v>1.1285714285714286</c:v>
                </c:pt>
                <c:pt idx="3">
                  <c:v>0.52</c:v>
                </c:pt>
                <c:pt idx="4">
                  <c:v>0.2871428571428572</c:v>
                </c:pt>
                <c:pt idx="5">
                  <c:v>0.22999999999999998</c:v>
                </c:pt>
                <c:pt idx="6">
                  <c:v>0.18714285714285711</c:v>
                </c:pt>
                <c:pt idx="7">
                  <c:v>0.15571428571428572</c:v>
                </c:pt>
                <c:pt idx="8">
                  <c:v>0.13285714285714287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8B-4568-B47C-582FB20F20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High!$L$17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5580131102580559"/>
          <c:y val="0.28798286565359243"/>
          <c:w val="0.13427000493490726"/>
          <c:h val="0.3403763196267133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Low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Low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25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25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50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50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High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High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22" workbookViewId="0">
      <selection activeCell="P37" sqref="P37"/>
    </sheetView>
  </sheetViews>
  <sheetFormatPr defaultRowHeight="15" x14ac:dyDescent="0.25"/>
  <cols>
    <col min="1" max="1" width="1.42578125" style="39" customWidth="1"/>
    <col min="2" max="2" width="4.85546875" customWidth="1"/>
    <col min="3" max="3" width="2.7109375" customWidth="1"/>
    <col min="4" max="4" width="6.42578125" customWidth="1"/>
    <col min="5" max="5" width="8.140625" bestFit="1" customWidth="1"/>
    <col min="6" max="7" width="6.5703125" customWidth="1"/>
    <col min="8" max="8" width="7.28515625" customWidth="1"/>
    <col min="9" max="9" width="3" customWidth="1"/>
  </cols>
  <sheetData>
    <row r="1" spans="1:9" ht="15" customHeight="1" x14ac:dyDescent="0.25">
      <c r="A1" s="70" t="s">
        <v>30</v>
      </c>
      <c r="B1" s="70"/>
      <c r="C1" s="70"/>
      <c r="D1" s="64" t="s">
        <v>1</v>
      </c>
      <c r="E1" s="64" t="s">
        <v>4</v>
      </c>
      <c r="F1" s="64" t="s">
        <v>5</v>
      </c>
      <c r="G1" s="64" t="s">
        <v>3</v>
      </c>
      <c r="H1" s="66" t="s">
        <v>31</v>
      </c>
      <c r="I1" s="40"/>
    </row>
    <row r="2" spans="1:9" x14ac:dyDescent="0.25">
      <c r="A2" s="71"/>
      <c r="B2" s="71"/>
      <c r="C2" s="71"/>
      <c r="D2" s="65"/>
      <c r="E2" s="65"/>
      <c r="F2" s="65"/>
      <c r="G2" s="65"/>
      <c r="H2" s="67"/>
      <c r="I2" s="40"/>
    </row>
    <row r="3" spans="1:9" x14ac:dyDescent="0.25">
      <c r="A3" s="75" t="s">
        <v>28</v>
      </c>
      <c r="B3" s="75"/>
      <c r="C3" s="58">
        <v>1</v>
      </c>
      <c r="D3" s="56">
        <f>Low!S20</f>
        <v>0.99603174603174605</v>
      </c>
      <c r="E3" s="57">
        <f>Low!S21</f>
        <v>0.27</v>
      </c>
      <c r="F3" s="57">
        <f>Low!S22</f>
        <v>0.11</v>
      </c>
      <c r="G3" s="57">
        <f>Low!S23</f>
        <v>6.71</v>
      </c>
      <c r="H3" s="57">
        <f>Low!S26</f>
        <v>15.873015873015872</v>
      </c>
      <c r="I3" s="40"/>
    </row>
    <row r="4" spans="1:9" x14ac:dyDescent="0.25">
      <c r="A4" s="76"/>
      <c r="B4" s="76"/>
      <c r="C4" s="52">
        <v>2</v>
      </c>
      <c r="D4" s="45">
        <f>Low!S29</f>
        <v>1.0349206349206352</v>
      </c>
      <c r="E4" s="46">
        <f>Low!S30</f>
        <v>0.3</v>
      </c>
      <c r="F4" s="46">
        <f>Low!S31</f>
        <v>0.11</v>
      </c>
      <c r="G4" s="46">
        <f>Low!S32</f>
        <v>6.93</v>
      </c>
      <c r="H4" s="46">
        <f>Low!S35</f>
        <v>15.873015873015872</v>
      </c>
      <c r="I4" s="40"/>
    </row>
    <row r="5" spans="1:9" x14ac:dyDescent="0.25">
      <c r="A5" s="76"/>
      <c r="B5" s="76"/>
      <c r="C5" s="58">
        <v>3</v>
      </c>
      <c r="D5" s="54">
        <f>Low!S38</f>
        <v>1.0168253968253969</v>
      </c>
      <c r="E5" s="55">
        <f>Low!S39</f>
        <v>0.28999999999999998</v>
      </c>
      <c r="F5" s="55">
        <f>Low!S40</f>
        <v>0.11</v>
      </c>
      <c r="G5" s="55">
        <f>Low!S41</f>
        <v>7.25</v>
      </c>
      <c r="H5" s="55">
        <f>Low!S44</f>
        <v>15.873015873015872</v>
      </c>
      <c r="I5" s="40"/>
    </row>
    <row r="6" spans="1:9" x14ac:dyDescent="0.25">
      <c r="A6" s="76"/>
      <c r="B6" s="76"/>
      <c r="C6" s="52">
        <v>4</v>
      </c>
      <c r="D6" s="45">
        <f>Low!S47</f>
        <v>0.99666666666666681</v>
      </c>
      <c r="E6" s="46">
        <f>Low!S48</f>
        <v>0.28000000000000003</v>
      </c>
      <c r="F6" s="46">
        <f>Low!S49</f>
        <v>0.11</v>
      </c>
      <c r="G6" s="46">
        <f>Low!S50</f>
        <v>7.07</v>
      </c>
      <c r="H6" s="46">
        <f>Low!S53</f>
        <v>15.873015873015872</v>
      </c>
      <c r="I6" s="40"/>
    </row>
    <row r="7" spans="1:9" x14ac:dyDescent="0.25">
      <c r="A7" s="77"/>
      <c r="B7" s="77"/>
      <c r="C7" s="59">
        <v>5</v>
      </c>
      <c r="D7" s="60">
        <f>Low!S56</f>
        <v>0.97761904761904772</v>
      </c>
      <c r="E7" s="61">
        <f>Low!S57</f>
        <v>0.25</v>
      </c>
      <c r="F7" s="61">
        <f>Low!S58</f>
        <v>0.09</v>
      </c>
      <c r="G7" s="61">
        <f>Low!S59</f>
        <v>7.08</v>
      </c>
      <c r="H7" s="61">
        <f>Low!S62</f>
        <v>15.873015873015872</v>
      </c>
      <c r="I7" s="40"/>
    </row>
    <row r="8" spans="1:9" x14ac:dyDescent="0.25">
      <c r="A8" s="72">
        <v>0.25</v>
      </c>
      <c r="B8" s="72"/>
      <c r="C8" s="49">
        <v>1</v>
      </c>
      <c r="D8" s="43">
        <f>'25'!S20</f>
        <v>0.99063492063492065</v>
      </c>
      <c r="E8" s="44">
        <f>'25'!S21</f>
        <v>0.25</v>
      </c>
      <c r="F8" s="44">
        <f>'25'!S22</f>
        <v>0.1</v>
      </c>
      <c r="G8" s="44">
        <f>'25'!S23</f>
        <v>6.88</v>
      </c>
      <c r="H8" s="44">
        <f>'25'!S26</f>
        <v>15.873015873015872</v>
      </c>
      <c r="I8" s="40"/>
    </row>
    <row r="9" spans="1:9" x14ac:dyDescent="0.25">
      <c r="A9" s="73"/>
      <c r="B9" s="73"/>
      <c r="C9" s="53">
        <v>2</v>
      </c>
      <c r="D9" s="54">
        <f>'25'!S29</f>
        <v>0.99539682539682528</v>
      </c>
      <c r="E9" s="55">
        <f>'25'!S30</f>
        <v>0.25</v>
      </c>
      <c r="F9" s="55">
        <f>'25'!S31</f>
        <v>0.1</v>
      </c>
      <c r="G9" s="55">
        <f>'25'!S32</f>
        <v>6.88</v>
      </c>
      <c r="H9" s="55">
        <f>'25'!S35</f>
        <v>17.460317460317459</v>
      </c>
      <c r="I9" s="40"/>
    </row>
    <row r="10" spans="1:9" x14ac:dyDescent="0.25">
      <c r="A10" s="73"/>
      <c r="B10" s="73"/>
      <c r="C10" s="50">
        <v>3</v>
      </c>
      <c r="D10" s="45">
        <f>'25'!S38</f>
        <v>0.98984126984126963</v>
      </c>
      <c r="E10" s="46">
        <f>'25'!S39</f>
        <v>0.26</v>
      </c>
      <c r="F10" s="46">
        <f>'25'!S40</f>
        <v>0.09</v>
      </c>
      <c r="G10" s="46">
        <f>'25'!S41</f>
        <v>6.85</v>
      </c>
      <c r="H10" s="46">
        <f>'25'!S44</f>
        <v>15.873015873015872</v>
      </c>
      <c r="I10" s="40"/>
    </row>
    <row r="11" spans="1:9" x14ac:dyDescent="0.25">
      <c r="A11" s="73"/>
      <c r="B11" s="73"/>
      <c r="C11" s="53">
        <v>4</v>
      </c>
      <c r="D11" s="54">
        <f>'25'!S47</f>
        <v>0.98412698412698441</v>
      </c>
      <c r="E11" s="55">
        <f>'25'!S48</f>
        <v>0.25</v>
      </c>
      <c r="F11" s="55">
        <f>'25'!S49</f>
        <v>0.09</v>
      </c>
      <c r="G11" s="55">
        <f>'25'!S50</f>
        <v>6.84</v>
      </c>
      <c r="H11" s="55">
        <f>'25'!S53</f>
        <v>15.873015873015872</v>
      </c>
      <c r="I11" s="40"/>
    </row>
    <row r="12" spans="1:9" x14ac:dyDescent="0.25">
      <c r="A12" s="74"/>
      <c r="B12" s="74"/>
      <c r="C12" s="51">
        <v>5</v>
      </c>
      <c r="D12" s="47">
        <f>'25'!S56</f>
        <v>0.97714285714285731</v>
      </c>
      <c r="E12" s="48">
        <f>'25'!S57</f>
        <v>0.24</v>
      </c>
      <c r="F12" s="48">
        <f>'25'!S58</f>
        <v>0.09</v>
      </c>
      <c r="G12" s="48">
        <f>'25'!S59</f>
        <v>6.82</v>
      </c>
      <c r="H12" s="48">
        <f>'25'!S62</f>
        <v>15.873015873015872</v>
      </c>
      <c r="I12" s="40"/>
    </row>
    <row r="13" spans="1:9" x14ac:dyDescent="0.25">
      <c r="A13" s="72">
        <v>0.5</v>
      </c>
      <c r="B13" s="72"/>
      <c r="C13" s="58">
        <v>1</v>
      </c>
      <c r="D13" s="54">
        <f>'50'!S20</f>
        <v>1.0023809523809524</v>
      </c>
      <c r="E13" s="55">
        <f>'50'!S21</f>
        <v>0.27</v>
      </c>
      <c r="F13" s="55">
        <f>'50'!S22</f>
        <v>0.1</v>
      </c>
      <c r="G13" s="55">
        <f>'50'!S23</f>
        <v>6.88</v>
      </c>
      <c r="H13" s="55">
        <f>'50'!S26</f>
        <v>15.873015873015872</v>
      </c>
      <c r="I13" s="40"/>
    </row>
    <row r="14" spans="1:9" x14ac:dyDescent="0.25">
      <c r="A14" s="73"/>
      <c r="B14" s="73"/>
      <c r="C14" s="52">
        <v>2</v>
      </c>
      <c r="D14" s="45">
        <f>'50'!S29</f>
        <v>1.0031746031746034</v>
      </c>
      <c r="E14" s="46">
        <f>'50'!S30</f>
        <v>0.27</v>
      </c>
      <c r="F14" s="46">
        <f>'50'!S31</f>
        <v>0.1</v>
      </c>
      <c r="G14" s="46">
        <f>'50'!S32</f>
        <v>6.91</v>
      </c>
      <c r="H14" s="46">
        <f>'50'!S35</f>
        <v>15.873015873015872</v>
      </c>
      <c r="I14" s="40"/>
    </row>
    <row r="15" spans="1:9" x14ac:dyDescent="0.25">
      <c r="A15" s="73"/>
      <c r="B15" s="73"/>
      <c r="C15" s="58">
        <v>3</v>
      </c>
      <c r="D15" s="54">
        <f>'50'!S38</f>
        <v>1.0303174603174603</v>
      </c>
      <c r="E15" s="55">
        <f>'50'!S39</f>
        <v>0.28999999999999998</v>
      </c>
      <c r="F15" s="55">
        <f>'50'!S40</f>
        <v>0.11</v>
      </c>
      <c r="G15" s="55">
        <f>'50'!S41</f>
        <v>6.92</v>
      </c>
      <c r="H15" s="55">
        <f>'50'!S44</f>
        <v>17.460317460317459</v>
      </c>
      <c r="I15" s="40"/>
    </row>
    <row r="16" spans="1:9" x14ac:dyDescent="0.25">
      <c r="A16" s="73"/>
      <c r="B16" s="73"/>
      <c r="C16" s="52">
        <v>4</v>
      </c>
      <c r="D16" s="45">
        <f>'50'!S47</f>
        <v>1.0095238095238102</v>
      </c>
      <c r="E16" s="46">
        <f>'50'!S48</f>
        <v>0.27</v>
      </c>
      <c r="F16" s="46">
        <f>'50'!S49</f>
        <v>0.1</v>
      </c>
      <c r="G16" s="46">
        <f>'50'!S50</f>
        <v>6.85</v>
      </c>
      <c r="H16" s="46">
        <f>'50'!S53</f>
        <v>15.873015873015872</v>
      </c>
      <c r="I16" s="40"/>
    </row>
    <row r="17" spans="1:13" x14ac:dyDescent="0.25">
      <c r="A17" s="74"/>
      <c r="B17" s="74"/>
      <c r="C17" s="58">
        <v>5</v>
      </c>
      <c r="D17" s="54">
        <f>'50'!S56</f>
        <v>1.0211111111111109</v>
      </c>
      <c r="E17" s="55">
        <f>'50'!S57</f>
        <v>0.28000000000000003</v>
      </c>
      <c r="F17" s="55">
        <f>'50'!S58</f>
        <v>0.11</v>
      </c>
      <c r="G17" s="55">
        <f>'50'!S59</f>
        <v>6.89</v>
      </c>
      <c r="H17" s="55">
        <f>'50'!S62</f>
        <v>15.873015873015872</v>
      </c>
      <c r="I17" s="40"/>
    </row>
    <row r="18" spans="1:13" x14ac:dyDescent="0.25">
      <c r="A18" s="72" t="s">
        <v>29</v>
      </c>
      <c r="B18" s="72"/>
      <c r="C18" s="49">
        <v>1</v>
      </c>
      <c r="D18" s="43">
        <f>High!S20</f>
        <v>1.0138095238095237</v>
      </c>
      <c r="E18" s="44">
        <f>High!S21</f>
        <v>0.28000000000000003</v>
      </c>
      <c r="F18" s="44">
        <f>High!S22</f>
        <v>0.11</v>
      </c>
      <c r="G18" s="44">
        <f>High!S23</f>
        <v>6.83</v>
      </c>
      <c r="H18" s="44">
        <f>High!S26</f>
        <v>17.460317460317459</v>
      </c>
      <c r="I18" s="40"/>
    </row>
    <row r="19" spans="1:13" x14ac:dyDescent="0.25">
      <c r="A19" s="73"/>
      <c r="B19" s="73"/>
      <c r="C19" s="53">
        <v>2</v>
      </c>
      <c r="D19" s="54">
        <f>High!S29</f>
        <v>1.0093650793650792</v>
      </c>
      <c r="E19" s="55">
        <f>High!S30</f>
        <v>0.28000000000000003</v>
      </c>
      <c r="F19" s="55">
        <f>High!S31</f>
        <v>0.11</v>
      </c>
      <c r="G19" s="55">
        <f>High!S32</f>
        <v>6.83</v>
      </c>
      <c r="H19" s="55">
        <f>High!S35</f>
        <v>15.873015873015872</v>
      </c>
      <c r="I19" s="40"/>
    </row>
    <row r="20" spans="1:13" x14ac:dyDescent="0.25">
      <c r="A20" s="73"/>
      <c r="B20" s="73"/>
      <c r="C20" s="50">
        <v>3</v>
      </c>
      <c r="D20" s="45">
        <f>High!S38</f>
        <v>1.0107936507936504</v>
      </c>
      <c r="E20" s="46">
        <f>High!S39</f>
        <v>0.28000000000000003</v>
      </c>
      <c r="F20" s="46">
        <f>High!S40</f>
        <v>0.11</v>
      </c>
      <c r="G20" s="46">
        <f>High!S41</f>
        <v>6.85</v>
      </c>
      <c r="H20" s="46">
        <f>High!S44</f>
        <v>17.460317460317459</v>
      </c>
      <c r="I20" s="40"/>
    </row>
    <row r="21" spans="1:13" x14ac:dyDescent="0.25">
      <c r="A21" s="73"/>
      <c r="B21" s="73"/>
      <c r="C21" s="53">
        <v>4</v>
      </c>
      <c r="D21" s="54">
        <f>High!S47</f>
        <v>1.0138095238095237</v>
      </c>
      <c r="E21" s="55">
        <f>High!S48</f>
        <v>0.28000000000000003</v>
      </c>
      <c r="F21" s="55">
        <f>High!S49</f>
        <v>0.11</v>
      </c>
      <c r="G21" s="55">
        <f>High!S50</f>
        <v>6.84</v>
      </c>
      <c r="H21" s="55">
        <f>High!S53</f>
        <v>17.460317460317459</v>
      </c>
      <c r="I21" s="40"/>
    </row>
    <row r="22" spans="1:13" x14ac:dyDescent="0.25">
      <c r="A22" s="74"/>
      <c r="B22" s="74"/>
      <c r="C22" s="51">
        <v>5</v>
      </c>
      <c r="D22" s="47">
        <f>High!S56</f>
        <v>1.0107936507936506</v>
      </c>
      <c r="E22" s="48">
        <f>High!S57</f>
        <v>0.28000000000000003</v>
      </c>
      <c r="F22" s="48">
        <f>High!S58</f>
        <v>0.11</v>
      </c>
      <c r="G22" s="48">
        <f>High!S59</f>
        <v>6.88</v>
      </c>
      <c r="H22" s="48">
        <f>High!S62</f>
        <v>17.460317460317459</v>
      </c>
      <c r="I22" s="40"/>
    </row>
    <row r="23" spans="1:13" x14ac:dyDescent="0.25">
      <c r="A23" s="70"/>
      <c r="B23" s="70"/>
      <c r="C23" s="70"/>
      <c r="D23" s="64" t="s">
        <v>1</v>
      </c>
      <c r="E23" s="64" t="s">
        <v>4</v>
      </c>
      <c r="F23" s="64" t="s">
        <v>5</v>
      </c>
      <c r="G23" s="64" t="s">
        <v>3</v>
      </c>
      <c r="H23" s="66" t="s">
        <v>31</v>
      </c>
      <c r="I23" s="40"/>
    </row>
    <row r="24" spans="1:13" x14ac:dyDescent="0.25">
      <c r="A24" s="71"/>
      <c r="B24" s="71"/>
      <c r="C24" s="71"/>
      <c r="D24" s="65"/>
      <c r="E24" s="65"/>
      <c r="F24" s="65"/>
      <c r="G24" s="65"/>
      <c r="H24" s="67"/>
      <c r="I24" s="40"/>
    </row>
    <row r="25" spans="1:13" x14ac:dyDescent="0.25">
      <c r="A25" s="79" t="s">
        <v>26</v>
      </c>
      <c r="B25" s="79"/>
      <c r="C25" s="79"/>
      <c r="D25" s="63">
        <f>AVERAGE(D3:D22)</f>
        <v>1.0042142857142857</v>
      </c>
      <c r="E25" s="63">
        <f t="shared" ref="E25:H25" si="0">AVERAGE(E3:E22)</f>
        <v>0.27100000000000007</v>
      </c>
      <c r="F25" s="63">
        <f t="shared" si="0"/>
        <v>0.10350000000000004</v>
      </c>
      <c r="G25" s="63">
        <f t="shared" si="0"/>
        <v>6.8994999999999989</v>
      </c>
      <c r="H25" s="63">
        <f t="shared" si="0"/>
        <v>16.349206349206348</v>
      </c>
      <c r="I25" s="40"/>
    </row>
    <row r="26" spans="1:13" x14ac:dyDescent="0.25">
      <c r="A26" s="78" t="s">
        <v>27</v>
      </c>
      <c r="B26" s="78"/>
      <c r="C26" s="78"/>
      <c r="D26" s="62">
        <f>MEDIAN(D3:D22)</f>
        <v>1.0062698412698414</v>
      </c>
      <c r="E26" s="62">
        <f>MEDIAN(E3:E22)</f>
        <v>0.27500000000000002</v>
      </c>
      <c r="F26" s="62">
        <f>MEDIAN(F3:F22)</f>
        <v>0.11</v>
      </c>
      <c r="G26" s="62">
        <f>MEDIAN(G3:G22)</f>
        <v>6.88</v>
      </c>
      <c r="H26" s="62">
        <f>MEDIAN(H3:H22)</f>
        <v>15.873015873015872</v>
      </c>
      <c r="I26" s="40"/>
    </row>
    <row r="27" spans="1:13" x14ac:dyDescent="0.25">
      <c r="A27" s="79" t="s">
        <v>32</v>
      </c>
      <c r="B27" s="79"/>
      <c r="C27" s="79"/>
      <c r="D27" s="63">
        <f>_xlfn.STDEV.P(D3:D22)</f>
        <v>1.5548303703213614E-2</v>
      </c>
      <c r="E27" s="63">
        <f t="shared" ref="E27:H27" si="1">_xlfn.STDEV.P(E3:E22)</f>
        <v>1.5779733838059508E-2</v>
      </c>
      <c r="F27" s="63">
        <f t="shared" si="1"/>
        <v>7.9214897588774317E-3</v>
      </c>
      <c r="G27" s="63">
        <f t="shared" si="1"/>
        <v>0.11267098117971644</v>
      </c>
      <c r="H27" s="63">
        <f t="shared" si="1"/>
        <v>0.72739296745330773</v>
      </c>
      <c r="I27" s="40"/>
    </row>
    <row r="28" spans="1:13" x14ac:dyDescent="0.25">
      <c r="A28" s="80" t="s">
        <v>33</v>
      </c>
      <c r="B28" s="80"/>
      <c r="C28" s="80"/>
      <c r="D28" s="68">
        <f>D27/D25</f>
        <v>1.5483053691229147E-2</v>
      </c>
      <c r="E28" s="68">
        <f>E27/E25</f>
        <v>5.8227800140440975E-2</v>
      </c>
      <c r="F28" s="68">
        <f>F27/F25</f>
        <v>7.6536132936013801E-2</v>
      </c>
      <c r="G28" s="68">
        <f>G27/G25</f>
        <v>1.633031106307942E-2</v>
      </c>
      <c r="H28" s="68">
        <f>H27/H25</f>
        <v>4.4491026164619793E-2</v>
      </c>
      <c r="I28" s="40"/>
    </row>
    <row r="29" spans="1:13" x14ac:dyDescent="0.25">
      <c r="A29" s="81"/>
      <c r="B29" s="81"/>
      <c r="C29" s="81"/>
      <c r="D29" s="69"/>
      <c r="E29" s="69"/>
      <c r="F29" s="69"/>
      <c r="G29" s="69"/>
      <c r="H29" s="69"/>
      <c r="I29" s="40"/>
    </row>
    <row r="30" spans="1:13" x14ac:dyDescent="0.25">
      <c r="A30" s="42"/>
      <c r="B30" s="40"/>
      <c r="C30" s="40"/>
      <c r="D30" s="40"/>
      <c r="E30" s="41"/>
      <c r="F30" s="40"/>
      <c r="G30" s="40"/>
      <c r="H30" s="40"/>
      <c r="I30" s="40"/>
    </row>
    <row r="31" spans="1:13" x14ac:dyDescent="0.25">
      <c r="E31" s="38"/>
      <c r="K31">
        <v>0.996</v>
      </c>
      <c r="L31">
        <v>1.014</v>
      </c>
      <c r="M31">
        <f>(1-(L31/K31))*100</f>
        <v>-1.8072289156626509</v>
      </c>
    </row>
    <row r="32" spans="1:13" x14ac:dyDescent="0.25">
      <c r="E32" s="38"/>
      <c r="K32">
        <v>0.27</v>
      </c>
      <c r="L32">
        <v>0.28000000000000003</v>
      </c>
      <c r="M32">
        <f>(1-(L32/K32))*100</f>
        <v>-3.7037037037036979</v>
      </c>
    </row>
    <row r="33" spans="5:13" x14ac:dyDescent="0.25">
      <c r="E33" s="38"/>
      <c r="K33">
        <v>0.1</v>
      </c>
      <c r="L33">
        <v>0.11</v>
      </c>
      <c r="M33">
        <f>(1-(L33/K33))*100</f>
        <v>-9.9999999999999858</v>
      </c>
    </row>
    <row r="34" spans="5:13" x14ac:dyDescent="0.25">
      <c r="K34">
        <v>6.71</v>
      </c>
      <c r="L34">
        <v>6.83</v>
      </c>
      <c r="M34">
        <f>(1-(L34/K34))*100</f>
        <v>-1.7883755588673722</v>
      </c>
    </row>
    <row r="35" spans="5:13" x14ac:dyDescent="0.25">
      <c r="K35">
        <v>15.87</v>
      </c>
      <c r="L35">
        <v>17.46</v>
      </c>
      <c r="M35">
        <f>(1-(L35/K35))*100</f>
        <v>-10.018903591682427</v>
      </c>
    </row>
  </sheetData>
  <mergeCells count="25">
    <mergeCell ref="E28:E29"/>
    <mergeCell ref="F28:F29"/>
    <mergeCell ref="A26:C26"/>
    <mergeCell ref="A25:C25"/>
    <mergeCell ref="A27:C27"/>
    <mergeCell ref="A28:C29"/>
    <mergeCell ref="D28:D29"/>
    <mergeCell ref="A1:C2"/>
    <mergeCell ref="A23:C24"/>
    <mergeCell ref="D23:D24"/>
    <mergeCell ref="E23:E24"/>
    <mergeCell ref="F23:F24"/>
    <mergeCell ref="D1:D2"/>
    <mergeCell ref="E1:E2"/>
    <mergeCell ref="F1:F2"/>
    <mergeCell ref="A18:B22"/>
    <mergeCell ref="A13:B17"/>
    <mergeCell ref="A8:B12"/>
    <mergeCell ref="A3:B7"/>
    <mergeCell ref="G1:G2"/>
    <mergeCell ref="H1:H2"/>
    <mergeCell ref="G28:G29"/>
    <mergeCell ref="G23:G24"/>
    <mergeCell ref="H23:H24"/>
    <mergeCell ref="H28:H29"/>
  </mergeCells>
  <conditionalFormatting sqref="D3:D22">
    <cfRule type="top10" dxfId="8" priority="13" bottom="1" rank="1"/>
    <cfRule type="top10" dxfId="7" priority="14" rank="1"/>
  </conditionalFormatting>
  <conditionalFormatting sqref="E3:E22">
    <cfRule type="top10" dxfId="6" priority="11" bottom="1" rank="1"/>
    <cfRule type="top10" dxfId="5" priority="12" rank="1"/>
  </conditionalFormatting>
  <conditionalFormatting sqref="F3:F22">
    <cfRule type="top10" dxfId="4" priority="9" bottom="1" rank="1"/>
    <cfRule type="top10" dxfId="3" priority="10" rank="1"/>
  </conditionalFormatting>
  <conditionalFormatting sqref="G3:G22">
    <cfRule type="top10" dxfId="2" priority="7" bottom="1" rank="1"/>
    <cfRule type="top10" dxfId="1" priority="8" rank="1"/>
  </conditionalFormatting>
  <conditionalFormatting sqref="H3:H22">
    <cfRule type="top10" dxfId="0" priority="2" rank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L24" sqref="A1:XFD1048576"/>
    </sheetView>
  </sheetViews>
  <sheetFormatPr defaultColWidth="0" defaultRowHeight="11.25" zeroHeight="1" x14ac:dyDescent="0.2"/>
  <cols>
    <col min="1" max="1" width="6.5703125" style="3" customWidth="1"/>
    <col min="2" max="2" width="1" style="3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1:22" x14ac:dyDescent="0.2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1:22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1:22" x14ac:dyDescent="0.2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1:22" x14ac:dyDescent="0.2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1:22" x14ac:dyDescent="0.2">
      <c r="A5" s="5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1:22" x14ac:dyDescent="0.2">
      <c r="A6" s="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1:22" x14ac:dyDescent="0.2">
      <c r="A7" s="5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1:22" x14ac:dyDescent="0.2">
      <c r="A8" s="5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1:22" x14ac:dyDescent="0.2">
      <c r="A9" s="5"/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1:22" x14ac:dyDescent="0.2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1:22" x14ac:dyDescent="0.2">
      <c r="A11" s="5"/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1:22" x14ac:dyDescent="0.2">
      <c r="A12" s="5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1:22" x14ac:dyDescent="0.2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1:22" x14ac:dyDescent="0.2">
      <c r="A14" s="5"/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1:22" x14ac:dyDescent="0.2">
      <c r="A15" s="5"/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1:22" x14ac:dyDescent="0.2">
      <c r="A16" s="5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98" t="s">
        <v>18</v>
      </c>
      <c r="B17" s="98"/>
      <c r="C17" s="24">
        <v>0.5</v>
      </c>
      <c r="D17" s="27">
        <f t="shared" ref="D17:K17" si="0">C17+$F$18</f>
        <v>1</v>
      </c>
      <c r="E17" s="27">
        <f t="shared" si="0"/>
        <v>1.5</v>
      </c>
      <c r="F17" s="27">
        <f t="shared" si="0"/>
        <v>2</v>
      </c>
      <c r="G17" s="27">
        <f t="shared" si="0"/>
        <v>2.5</v>
      </c>
      <c r="H17" s="27">
        <f t="shared" si="0"/>
        <v>3</v>
      </c>
      <c r="I17" s="27">
        <f t="shared" si="0"/>
        <v>3.5</v>
      </c>
      <c r="J17" s="27">
        <f t="shared" si="0"/>
        <v>4</v>
      </c>
      <c r="K17" s="27">
        <f t="shared" si="0"/>
        <v>4.5</v>
      </c>
      <c r="L17" s="30" t="s">
        <v>19</v>
      </c>
      <c r="M17" s="23" t="s">
        <v>11</v>
      </c>
      <c r="N17" s="97" t="s">
        <v>34</v>
      </c>
      <c r="O17" s="97"/>
      <c r="P17" s="97"/>
      <c r="Q17" s="97"/>
      <c r="R17" s="97"/>
      <c r="S17" s="97"/>
      <c r="T17" s="97"/>
      <c r="U17" s="97"/>
      <c r="V17" s="8"/>
    </row>
    <row r="18" spans="1:23" s="1" customFormat="1" x14ac:dyDescent="0.2">
      <c r="A18" s="99" t="s">
        <v>17</v>
      </c>
      <c r="B18" s="99"/>
      <c r="C18" s="99"/>
      <c r="D18" s="99"/>
      <c r="E18" s="99"/>
      <c r="F18" s="22">
        <v>0.5</v>
      </c>
      <c r="G18" s="28" t="s">
        <v>14</v>
      </c>
      <c r="H18" s="19"/>
      <c r="I18" s="19"/>
      <c r="J18" s="19"/>
      <c r="K18" s="19"/>
      <c r="L18" s="19"/>
      <c r="M18" s="29" t="s">
        <v>15</v>
      </c>
      <c r="N18" s="97" t="s">
        <v>12</v>
      </c>
      <c r="O18" s="97"/>
      <c r="P18" s="97"/>
      <c r="Q18" s="100" t="s">
        <v>16</v>
      </c>
      <c r="R18" s="100"/>
      <c r="S18" s="100"/>
      <c r="T18" s="97" t="s">
        <v>13</v>
      </c>
      <c r="U18" s="97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20</v>
      </c>
      <c r="B20" s="17"/>
      <c r="C20" s="32">
        <v>3.54</v>
      </c>
      <c r="D20" s="32">
        <v>2.08</v>
      </c>
      <c r="E20" s="32">
        <v>0.98</v>
      </c>
      <c r="F20" s="32">
        <v>0.41</v>
      </c>
      <c r="G20" s="32">
        <v>0.27</v>
      </c>
      <c r="H20" s="32">
        <v>0.23</v>
      </c>
      <c r="I20" s="32">
        <v>0.17</v>
      </c>
      <c r="J20" s="32">
        <v>0.14000000000000001</v>
      </c>
      <c r="K20" s="32">
        <v>0.11</v>
      </c>
      <c r="L20" s="10"/>
      <c r="M20" s="84" t="s">
        <v>6</v>
      </c>
      <c r="N20" s="85"/>
      <c r="O20" s="85"/>
      <c r="P20" s="90" t="s">
        <v>1</v>
      </c>
      <c r="Q20" s="90"/>
      <c r="R20" s="90"/>
      <c r="S20" s="82">
        <f>AVERAGE(C20:K26)</f>
        <v>0.99603174603174605</v>
      </c>
      <c r="T20" s="82"/>
      <c r="U20" s="12" t="s">
        <v>0</v>
      </c>
      <c r="V20" s="8"/>
    </row>
    <row r="21" spans="1:23" s="1" customFormat="1" ht="12.75" x14ac:dyDescent="0.2">
      <c r="A21" s="37"/>
      <c r="B21" s="18"/>
      <c r="C21" s="32">
        <v>6.68</v>
      </c>
      <c r="D21" s="32">
        <v>2.65</v>
      </c>
      <c r="E21" s="32">
        <v>1.1000000000000001</v>
      </c>
      <c r="F21" s="32">
        <v>0.45</v>
      </c>
      <c r="G21" s="32">
        <v>0.31</v>
      </c>
      <c r="H21" s="32">
        <v>0.23</v>
      </c>
      <c r="I21" s="32">
        <v>0.18</v>
      </c>
      <c r="J21" s="32">
        <v>0.15</v>
      </c>
      <c r="K21" s="32">
        <v>0.12</v>
      </c>
      <c r="L21" s="10"/>
      <c r="M21" s="94"/>
      <c r="N21" s="95"/>
      <c r="O21" s="95"/>
      <c r="P21" s="93" t="s">
        <v>4</v>
      </c>
      <c r="Q21" s="93"/>
      <c r="R21" s="93"/>
      <c r="S21" s="83">
        <f>MEDIAN(C20:K26)</f>
        <v>0.27</v>
      </c>
      <c r="T21" s="83"/>
      <c r="U21" s="14" t="s">
        <v>0</v>
      </c>
      <c r="V21" s="8"/>
    </row>
    <row r="22" spans="1:23" s="1" customFormat="1" ht="12.75" x14ac:dyDescent="0.2">
      <c r="A22" s="31"/>
      <c r="B22" s="18"/>
      <c r="C22" s="32">
        <v>5.57</v>
      </c>
      <c r="D22" s="32">
        <v>2.4700000000000002</v>
      </c>
      <c r="E22" s="32">
        <v>1.08</v>
      </c>
      <c r="F22" s="32">
        <v>0.5</v>
      </c>
      <c r="G22" s="32">
        <v>0.3</v>
      </c>
      <c r="H22" s="32">
        <v>0.22</v>
      </c>
      <c r="I22" s="32">
        <v>0.18</v>
      </c>
      <c r="J22" s="32">
        <v>0.16</v>
      </c>
      <c r="K22" s="32">
        <v>0.14000000000000001</v>
      </c>
      <c r="L22" s="10"/>
      <c r="M22" s="94"/>
      <c r="N22" s="95"/>
      <c r="O22" s="95"/>
      <c r="P22" s="93" t="s">
        <v>5</v>
      </c>
      <c r="Q22" s="93"/>
      <c r="R22" s="93"/>
      <c r="S22" s="83">
        <f>SMALL(C20:K26,1)</f>
        <v>0.11</v>
      </c>
      <c r="T22" s="83"/>
      <c r="U22" s="14" t="s">
        <v>0</v>
      </c>
      <c r="V22" s="8"/>
    </row>
    <row r="23" spans="1:23" s="1" customFormat="1" ht="12.75" x14ac:dyDescent="0.2">
      <c r="A23" s="13"/>
      <c r="B23" s="18"/>
      <c r="C23" s="32">
        <v>0.39</v>
      </c>
      <c r="D23" s="32">
        <v>1.1000000000000001</v>
      </c>
      <c r="E23" s="32">
        <v>1.07</v>
      </c>
      <c r="F23" s="32">
        <v>0.5</v>
      </c>
      <c r="G23" s="32">
        <v>0.27</v>
      </c>
      <c r="H23" s="32">
        <v>0.23</v>
      </c>
      <c r="I23" s="32">
        <v>0.19</v>
      </c>
      <c r="J23" s="32">
        <v>0.16</v>
      </c>
      <c r="K23" s="32">
        <v>0.14000000000000001</v>
      </c>
      <c r="L23" s="10"/>
      <c r="M23" s="94"/>
      <c r="N23" s="95"/>
      <c r="O23" s="95"/>
      <c r="P23" s="93" t="s">
        <v>3</v>
      </c>
      <c r="Q23" s="93"/>
      <c r="R23" s="93"/>
      <c r="S23" s="83">
        <f>LARGE(C20:K26,1)</f>
        <v>6.71</v>
      </c>
      <c r="T23" s="83"/>
      <c r="U23" s="14" t="s">
        <v>0</v>
      </c>
      <c r="V23" s="8"/>
    </row>
    <row r="24" spans="1:23" s="1" customFormat="1" ht="12.75" x14ac:dyDescent="0.2">
      <c r="A24" s="13"/>
      <c r="B24" s="18"/>
      <c r="C24" s="32">
        <v>0.84</v>
      </c>
      <c r="D24" s="32">
        <v>1.77</v>
      </c>
      <c r="E24" s="32">
        <v>0.98</v>
      </c>
      <c r="F24" s="32">
        <v>0.49</v>
      </c>
      <c r="G24" s="32">
        <v>0.27</v>
      </c>
      <c r="H24" s="32">
        <v>0.23</v>
      </c>
      <c r="I24" s="32">
        <v>0.18</v>
      </c>
      <c r="J24" s="32">
        <v>0.15</v>
      </c>
      <c r="K24" s="32">
        <v>0.13</v>
      </c>
      <c r="L24" s="10"/>
      <c r="M24" s="84" t="s">
        <v>2</v>
      </c>
      <c r="N24" s="85"/>
      <c r="O24" s="85"/>
      <c r="P24" s="90" t="s">
        <v>9</v>
      </c>
      <c r="Q24" s="90"/>
      <c r="R24" s="90"/>
      <c r="S24" s="82">
        <f>S22/S20</f>
        <v>0.11043824701195219</v>
      </c>
      <c r="T24" s="82"/>
      <c r="U24" s="12"/>
      <c r="V24" s="8"/>
    </row>
    <row r="25" spans="1:23" s="1" customFormat="1" ht="12.75" x14ac:dyDescent="0.2">
      <c r="A25" s="13"/>
      <c r="B25" s="18"/>
      <c r="C25" s="32">
        <v>6.71</v>
      </c>
      <c r="D25" s="32">
        <v>2.56</v>
      </c>
      <c r="E25" s="32">
        <v>1.07</v>
      </c>
      <c r="F25" s="32">
        <v>0.49</v>
      </c>
      <c r="G25" s="32">
        <v>0.26</v>
      </c>
      <c r="H25" s="32">
        <v>0.22</v>
      </c>
      <c r="I25" s="32">
        <v>0.18</v>
      </c>
      <c r="J25" s="32">
        <v>0.15</v>
      </c>
      <c r="K25" s="32">
        <v>0.13</v>
      </c>
      <c r="L25" s="10"/>
      <c r="M25" s="86"/>
      <c r="N25" s="87"/>
      <c r="O25" s="87"/>
      <c r="P25" s="89" t="s">
        <v>10</v>
      </c>
      <c r="Q25" s="89"/>
      <c r="R25" s="89"/>
      <c r="S25" s="88">
        <f>S22/S23</f>
        <v>1.6393442622950821E-2</v>
      </c>
      <c r="T25" s="88"/>
      <c r="U25" s="15"/>
      <c r="V25" s="8"/>
    </row>
    <row r="26" spans="1:23" s="1" customFormat="1" ht="12.75" x14ac:dyDescent="0.2">
      <c r="A26" s="13"/>
      <c r="B26" s="18"/>
      <c r="C26" s="32">
        <v>6.65</v>
      </c>
      <c r="D26" s="32">
        <v>2.4300000000000002</v>
      </c>
      <c r="E26" s="32">
        <v>1.06</v>
      </c>
      <c r="F26" s="32">
        <v>0.44</v>
      </c>
      <c r="G26" s="32">
        <v>0.26</v>
      </c>
      <c r="H26" s="32">
        <v>0.21</v>
      </c>
      <c r="I26" s="32">
        <v>0.17</v>
      </c>
      <c r="J26" s="32">
        <v>0.14000000000000001</v>
      </c>
      <c r="K26" s="32">
        <v>0.11</v>
      </c>
      <c r="L26" s="10"/>
      <c r="M26" s="91" t="s">
        <v>8</v>
      </c>
      <c r="N26" s="92"/>
      <c r="O26" s="92"/>
      <c r="P26" s="92"/>
      <c r="Q26" s="92"/>
      <c r="R26" s="92"/>
      <c r="S26" s="88">
        <f>(COUNTIF(C20:K26,"&gt;2")/COUNT(C20:K26))*100</f>
        <v>15.873015873015872</v>
      </c>
      <c r="T26" s="88"/>
      <c r="U26" s="15" t="s">
        <v>0</v>
      </c>
      <c r="V26" s="8"/>
    </row>
    <row r="27" spans="1:23" s="1" customFormat="1" x14ac:dyDescent="0.2">
      <c r="A27" s="96" t="s">
        <v>7</v>
      </c>
      <c r="B27" s="96"/>
      <c r="C27" s="11">
        <f>AVERAGE(C20:C26)</f>
        <v>4.3400000000000007</v>
      </c>
      <c r="D27" s="11">
        <f t="shared" ref="D27:K27" si="1">AVERAGE(D20:D26)</f>
        <v>2.1514285714285717</v>
      </c>
      <c r="E27" s="11">
        <f t="shared" si="1"/>
        <v>1.0485714285714287</v>
      </c>
      <c r="F27" s="11">
        <f t="shared" si="1"/>
        <v>0.46857142857142853</v>
      </c>
      <c r="G27" s="11">
        <f t="shared" si="1"/>
        <v>0.27714285714285719</v>
      </c>
      <c r="H27" s="11">
        <f t="shared" si="1"/>
        <v>0.22428571428571428</v>
      </c>
      <c r="I27" s="11">
        <f t="shared" si="1"/>
        <v>0.17857142857142855</v>
      </c>
      <c r="J27" s="11">
        <f t="shared" si="1"/>
        <v>0.15000000000000005</v>
      </c>
      <c r="K27" s="11">
        <f t="shared" si="1"/>
        <v>0.12571428571428572</v>
      </c>
      <c r="L27" s="16"/>
      <c r="M27" s="8"/>
      <c r="N27" s="8"/>
      <c r="O27" s="8"/>
      <c r="P27" s="8"/>
      <c r="Q27" s="8"/>
      <c r="R27" s="8"/>
      <c r="S27" s="7" t="s">
        <v>25</v>
      </c>
      <c r="T27" s="7"/>
      <c r="U27" s="8"/>
      <c r="V27" s="8"/>
      <c r="W27" s="2"/>
    </row>
    <row r="28" spans="1:23" s="1" customFormat="1" x14ac:dyDescent="0.2">
      <c r="A28" s="7"/>
      <c r="B28" s="7"/>
      <c r="C28" s="33"/>
      <c r="D28" s="33"/>
      <c r="E28" s="33"/>
      <c r="F28" s="33"/>
      <c r="G28" s="33"/>
      <c r="H28" s="33"/>
      <c r="I28" s="33"/>
      <c r="J28" s="33"/>
      <c r="K28" s="33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21</v>
      </c>
      <c r="B29" s="17"/>
      <c r="C29" s="32">
        <v>3.53</v>
      </c>
      <c r="D29" s="32">
        <v>2.15</v>
      </c>
      <c r="E29" s="32">
        <v>0.98</v>
      </c>
      <c r="F29" s="32">
        <v>0.45</v>
      </c>
      <c r="G29" s="32">
        <v>0.28999999999999998</v>
      </c>
      <c r="H29" s="32">
        <v>0.26</v>
      </c>
      <c r="I29" s="32">
        <v>0.19</v>
      </c>
      <c r="J29" s="32">
        <v>0.15</v>
      </c>
      <c r="K29" s="32">
        <v>0.12</v>
      </c>
      <c r="L29" s="10"/>
      <c r="M29" s="84" t="s">
        <v>6</v>
      </c>
      <c r="N29" s="85"/>
      <c r="O29" s="85"/>
      <c r="P29" s="90" t="s">
        <v>1</v>
      </c>
      <c r="Q29" s="90"/>
      <c r="R29" s="90"/>
      <c r="S29" s="82">
        <f>AVERAGE(C29:K35)</f>
        <v>1.0349206349206352</v>
      </c>
      <c r="T29" s="82"/>
      <c r="U29" s="12" t="s">
        <v>0</v>
      </c>
      <c r="V29" s="8"/>
    </row>
    <row r="30" spans="1:23" s="1" customFormat="1" ht="12.75" x14ac:dyDescent="0.2">
      <c r="A30" s="13"/>
      <c r="B30" s="18"/>
      <c r="C30" s="32">
        <v>6.64</v>
      </c>
      <c r="D30" s="32">
        <v>2.68</v>
      </c>
      <c r="E30" s="32">
        <v>1.1499999999999999</v>
      </c>
      <c r="F30" s="32">
        <v>0.47</v>
      </c>
      <c r="G30" s="32">
        <v>0.34</v>
      </c>
      <c r="H30" s="32">
        <v>0.26</v>
      </c>
      <c r="I30" s="32">
        <v>0.19</v>
      </c>
      <c r="J30" s="32">
        <v>0.16</v>
      </c>
      <c r="K30" s="32">
        <v>0.13</v>
      </c>
      <c r="L30" s="10"/>
      <c r="M30" s="94"/>
      <c r="N30" s="95"/>
      <c r="O30" s="95"/>
      <c r="P30" s="93" t="s">
        <v>4</v>
      </c>
      <c r="Q30" s="93"/>
      <c r="R30" s="93"/>
      <c r="S30" s="83">
        <f>MEDIAN(C29:K35)</f>
        <v>0.3</v>
      </c>
      <c r="T30" s="83"/>
      <c r="U30" s="14" t="s">
        <v>0</v>
      </c>
      <c r="V30" s="8"/>
    </row>
    <row r="31" spans="1:23" s="1" customFormat="1" ht="12.75" x14ac:dyDescent="0.2">
      <c r="A31" s="13"/>
      <c r="B31" s="18"/>
      <c r="C31" s="32">
        <v>5.64</v>
      </c>
      <c r="D31" s="32">
        <v>2.5099999999999998</v>
      </c>
      <c r="E31" s="32">
        <v>1.1000000000000001</v>
      </c>
      <c r="F31" s="32">
        <v>0.55000000000000004</v>
      </c>
      <c r="G31" s="32">
        <v>0.32</v>
      </c>
      <c r="H31" s="32">
        <v>0.24</v>
      </c>
      <c r="I31" s="32">
        <v>0.2</v>
      </c>
      <c r="J31" s="32">
        <v>0.17</v>
      </c>
      <c r="K31" s="32">
        <v>0.14000000000000001</v>
      </c>
      <c r="L31" s="10"/>
      <c r="M31" s="94"/>
      <c r="N31" s="95"/>
      <c r="O31" s="95"/>
      <c r="P31" s="93" t="s">
        <v>5</v>
      </c>
      <c r="Q31" s="93"/>
      <c r="R31" s="93"/>
      <c r="S31" s="83">
        <f>SMALL(C29:K35,1)</f>
        <v>0.11</v>
      </c>
      <c r="T31" s="83"/>
      <c r="U31" s="14" t="s">
        <v>0</v>
      </c>
      <c r="V31" s="8"/>
    </row>
    <row r="32" spans="1:23" s="1" customFormat="1" ht="12.75" x14ac:dyDescent="0.2">
      <c r="A32" s="13"/>
      <c r="B32" s="18"/>
      <c r="C32" s="32">
        <v>0.43</v>
      </c>
      <c r="D32" s="32">
        <v>1.1399999999999999</v>
      </c>
      <c r="E32" s="32">
        <v>1.1200000000000001</v>
      </c>
      <c r="F32" s="32">
        <v>0.56000000000000005</v>
      </c>
      <c r="G32" s="32">
        <v>0.3</v>
      </c>
      <c r="H32" s="32">
        <v>0.25</v>
      </c>
      <c r="I32" s="32">
        <v>0.21</v>
      </c>
      <c r="J32" s="32">
        <v>0.18</v>
      </c>
      <c r="K32" s="32">
        <v>0.15</v>
      </c>
      <c r="L32" s="10"/>
      <c r="M32" s="94"/>
      <c r="N32" s="95"/>
      <c r="O32" s="95"/>
      <c r="P32" s="93" t="s">
        <v>3</v>
      </c>
      <c r="Q32" s="93"/>
      <c r="R32" s="93"/>
      <c r="S32" s="83">
        <f>LARGE(C29:K35,1)</f>
        <v>6.93</v>
      </c>
      <c r="T32" s="83"/>
      <c r="U32" s="14" t="s">
        <v>0</v>
      </c>
      <c r="V32" s="8"/>
    </row>
    <row r="33" spans="1:22" s="1" customFormat="1" ht="12.75" x14ac:dyDescent="0.2">
      <c r="A33" s="13"/>
      <c r="B33" s="18"/>
      <c r="C33" s="32">
        <v>0.94</v>
      </c>
      <c r="D33" s="32">
        <v>1.8</v>
      </c>
      <c r="E33" s="32">
        <v>1.08</v>
      </c>
      <c r="F33" s="32">
        <v>0.55000000000000004</v>
      </c>
      <c r="G33" s="32">
        <v>0.31</v>
      </c>
      <c r="H33" s="32">
        <v>0.25</v>
      </c>
      <c r="I33" s="32">
        <v>0.2</v>
      </c>
      <c r="J33" s="32">
        <v>0.17</v>
      </c>
      <c r="K33" s="32">
        <v>0.14000000000000001</v>
      </c>
      <c r="L33" s="10"/>
      <c r="M33" s="84" t="s">
        <v>2</v>
      </c>
      <c r="N33" s="85"/>
      <c r="O33" s="85"/>
      <c r="P33" s="90" t="s">
        <v>9</v>
      </c>
      <c r="Q33" s="90"/>
      <c r="R33" s="90"/>
      <c r="S33" s="82">
        <f>S31/S29</f>
        <v>0.10628834355828218</v>
      </c>
      <c r="T33" s="82"/>
      <c r="U33" s="12"/>
      <c r="V33" s="8"/>
    </row>
    <row r="34" spans="1:22" s="1" customFormat="1" ht="12.75" x14ac:dyDescent="0.2">
      <c r="A34" s="13"/>
      <c r="B34" s="18"/>
      <c r="C34" s="32">
        <v>6.93</v>
      </c>
      <c r="D34" s="32">
        <v>2.7</v>
      </c>
      <c r="E34" s="32">
        <v>1.1399999999999999</v>
      </c>
      <c r="F34" s="32">
        <v>0.53</v>
      </c>
      <c r="G34" s="32">
        <v>0.3</v>
      </c>
      <c r="H34" s="32">
        <v>0.24</v>
      </c>
      <c r="I34" s="32">
        <v>0.19</v>
      </c>
      <c r="J34" s="32">
        <v>0.16</v>
      </c>
      <c r="K34" s="32">
        <v>0.13</v>
      </c>
      <c r="L34" s="10"/>
      <c r="M34" s="86"/>
      <c r="N34" s="87"/>
      <c r="O34" s="87"/>
      <c r="P34" s="89" t="s">
        <v>10</v>
      </c>
      <c r="Q34" s="89"/>
      <c r="R34" s="89"/>
      <c r="S34" s="88">
        <f>S31/S32</f>
        <v>1.5873015873015872E-2</v>
      </c>
      <c r="T34" s="88"/>
      <c r="U34" s="15"/>
      <c r="V34" s="8"/>
    </row>
    <row r="35" spans="1:22" s="1" customFormat="1" ht="12.75" x14ac:dyDescent="0.2">
      <c r="A35" s="13"/>
      <c r="B35" s="18"/>
      <c r="C35" s="32">
        <v>6.9</v>
      </c>
      <c r="D35" s="32">
        <v>2.59</v>
      </c>
      <c r="E35" s="32">
        <v>1.1499999999999999</v>
      </c>
      <c r="F35" s="32">
        <v>0.49</v>
      </c>
      <c r="G35" s="32">
        <v>0.28999999999999998</v>
      </c>
      <c r="H35" s="32">
        <v>0.23</v>
      </c>
      <c r="I35" s="32">
        <v>0.18</v>
      </c>
      <c r="J35" s="32">
        <v>0.15</v>
      </c>
      <c r="K35" s="32">
        <v>0.11</v>
      </c>
      <c r="L35" s="10"/>
      <c r="M35" s="91" t="s">
        <v>8</v>
      </c>
      <c r="N35" s="92"/>
      <c r="O35" s="92"/>
      <c r="P35" s="92"/>
      <c r="Q35" s="92"/>
      <c r="R35" s="92"/>
      <c r="S35" s="88">
        <f>(COUNTIF(C29:K35,"&gt;2")/COUNT(C29:K35))*100</f>
        <v>15.873015873015872</v>
      </c>
      <c r="T35" s="88"/>
      <c r="U35" s="15" t="s">
        <v>0</v>
      </c>
      <c r="V35" s="8"/>
    </row>
    <row r="36" spans="1:22" s="1" customFormat="1" x14ac:dyDescent="0.2">
      <c r="A36" s="96" t="s">
        <v>7</v>
      </c>
      <c r="B36" s="96"/>
      <c r="C36" s="11">
        <f>AVERAGE(C29:C35)</f>
        <v>4.43</v>
      </c>
      <c r="D36" s="11">
        <f t="shared" ref="D36" si="2">AVERAGE(D29:D35)</f>
        <v>2.2242857142857142</v>
      </c>
      <c r="E36" s="11">
        <f t="shared" ref="E36" si="3">AVERAGE(E29:E35)</f>
        <v>1.1028571428571428</v>
      </c>
      <c r="F36" s="11">
        <f t="shared" ref="F36" si="4">AVERAGE(F29:F35)</f>
        <v>0.51428571428571435</v>
      </c>
      <c r="G36" s="11">
        <f t="shared" ref="G36" si="5">AVERAGE(G29:G35)</f>
        <v>0.30714285714285711</v>
      </c>
      <c r="H36" s="11">
        <f t="shared" ref="H36" si="6">AVERAGE(H29:H35)</f>
        <v>0.24714285714285714</v>
      </c>
      <c r="I36" s="11">
        <f t="shared" ref="I36" si="7">AVERAGE(I29:I35)</f>
        <v>0.19428571428571426</v>
      </c>
      <c r="J36" s="11">
        <f t="shared" ref="J36" si="8">AVERAGE(J29:J35)</f>
        <v>0.16285714285714284</v>
      </c>
      <c r="K36" s="11">
        <f t="shared" ref="K36" si="9">AVERAGE(K29:K35)</f>
        <v>0.13142857142857142</v>
      </c>
      <c r="L36" s="16"/>
      <c r="M36" s="8"/>
      <c r="N36" s="8"/>
      <c r="O36" s="8"/>
      <c r="P36" s="8"/>
      <c r="Q36" s="8"/>
      <c r="R36" s="8" t="s">
        <v>25</v>
      </c>
      <c r="S36" s="7"/>
      <c r="T36" s="7"/>
      <c r="U36" s="8"/>
      <c r="V36" s="8"/>
    </row>
    <row r="37" spans="1:22" s="1" customFormat="1" x14ac:dyDescent="0.2">
      <c r="A37" s="7"/>
      <c r="B37" s="7"/>
      <c r="C37" s="33"/>
      <c r="D37" s="33"/>
      <c r="E37" s="33"/>
      <c r="F37" s="33"/>
      <c r="G37" s="33"/>
      <c r="H37" s="33"/>
      <c r="I37" s="33"/>
      <c r="J37" s="33"/>
      <c r="K37" s="33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22</v>
      </c>
      <c r="B38" s="17"/>
      <c r="C38" s="32">
        <v>3.07</v>
      </c>
      <c r="D38" s="32">
        <v>2.11</v>
      </c>
      <c r="E38" s="32">
        <v>0.97</v>
      </c>
      <c r="F38" s="32">
        <v>0.43</v>
      </c>
      <c r="G38" s="32">
        <v>0.28999999999999998</v>
      </c>
      <c r="H38" s="32">
        <v>0.26</v>
      </c>
      <c r="I38" s="32">
        <v>0.21</v>
      </c>
      <c r="J38" s="32">
        <v>0.14000000000000001</v>
      </c>
      <c r="K38" s="32">
        <v>0.12</v>
      </c>
      <c r="L38" s="10"/>
      <c r="M38" s="84" t="s">
        <v>6</v>
      </c>
      <c r="N38" s="85"/>
      <c r="O38" s="85"/>
      <c r="P38" s="90" t="s">
        <v>1</v>
      </c>
      <c r="Q38" s="90"/>
      <c r="R38" s="90"/>
      <c r="S38" s="82">
        <f>AVERAGE(C38:K44)</f>
        <v>1.0168253968253969</v>
      </c>
      <c r="T38" s="82"/>
      <c r="U38" s="12" t="s">
        <v>0</v>
      </c>
      <c r="V38" s="8"/>
    </row>
    <row r="39" spans="1:22" s="1" customFormat="1" ht="12.75" x14ac:dyDescent="0.2">
      <c r="A39" s="13"/>
      <c r="B39" s="18"/>
      <c r="C39" s="32">
        <v>7.06</v>
      </c>
      <c r="D39" s="32">
        <v>2.76</v>
      </c>
      <c r="E39" s="32">
        <v>1.18</v>
      </c>
      <c r="F39" s="32">
        <v>0.5</v>
      </c>
      <c r="G39" s="32">
        <v>0.33</v>
      </c>
      <c r="H39" s="32">
        <v>0.26</v>
      </c>
      <c r="I39" s="32">
        <v>0.19</v>
      </c>
      <c r="J39" s="32">
        <v>0.16</v>
      </c>
      <c r="K39" s="32">
        <v>0.14000000000000001</v>
      </c>
      <c r="L39" s="10"/>
      <c r="M39" s="94"/>
      <c r="N39" s="95"/>
      <c r="O39" s="95"/>
      <c r="P39" s="93" t="s">
        <v>4</v>
      </c>
      <c r="Q39" s="93"/>
      <c r="R39" s="93"/>
      <c r="S39" s="83">
        <f>MEDIAN(C38:K44)</f>
        <v>0.28999999999999998</v>
      </c>
      <c r="T39" s="83"/>
      <c r="U39" s="14" t="s">
        <v>0</v>
      </c>
      <c r="V39" s="8"/>
    </row>
    <row r="40" spans="1:22" s="1" customFormat="1" ht="12.75" x14ac:dyDescent="0.2">
      <c r="A40" s="13"/>
      <c r="B40" s="18"/>
      <c r="C40" s="32">
        <v>5.61</v>
      </c>
      <c r="D40" s="32">
        <v>2.37</v>
      </c>
      <c r="E40" s="32">
        <v>1.01</v>
      </c>
      <c r="F40" s="32">
        <v>0.52</v>
      </c>
      <c r="G40" s="32">
        <v>0.33</v>
      </c>
      <c r="H40" s="32">
        <v>0.24</v>
      </c>
      <c r="I40" s="32">
        <v>0.21</v>
      </c>
      <c r="J40" s="32">
        <v>0.18</v>
      </c>
      <c r="K40" s="32">
        <v>0.14000000000000001</v>
      </c>
      <c r="L40" s="10"/>
      <c r="M40" s="94"/>
      <c r="N40" s="95"/>
      <c r="O40" s="95"/>
      <c r="P40" s="93" t="s">
        <v>5</v>
      </c>
      <c r="Q40" s="93"/>
      <c r="R40" s="93"/>
      <c r="S40" s="83">
        <f>SMALL(C38:K44,1)</f>
        <v>0.11</v>
      </c>
      <c r="T40" s="83"/>
      <c r="U40" s="14" t="s">
        <v>0</v>
      </c>
      <c r="V40" s="8"/>
    </row>
    <row r="41" spans="1:22" s="1" customFormat="1" ht="12.75" x14ac:dyDescent="0.2">
      <c r="A41" s="13"/>
      <c r="B41" s="18"/>
      <c r="C41" s="32">
        <v>0.41</v>
      </c>
      <c r="D41" s="32">
        <v>1.21</v>
      </c>
      <c r="E41" s="32">
        <v>1.06</v>
      </c>
      <c r="F41" s="32">
        <v>0.52</v>
      </c>
      <c r="G41" s="32">
        <v>0.28999999999999998</v>
      </c>
      <c r="H41" s="32">
        <v>0.25</v>
      </c>
      <c r="I41" s="32">
        <v>0.21</v>
      </c>
      <c r="J41" s="32">
        <v>0.18</v>
      </c>
      <c r="K41" s="32">
        <v>0.15</v>
      </c>
      <c r="L41" s="10"/>
      <c r="M41" s="94"/>
      <c r="N41" s="95"/>
      <c r="O41" s="95"/>
      <c r="P41" s="93" t="s">
        <v>3</v>
      </c>
      <c r="Q41" s="93"/>
      <c r="R41" s="93"/>
      <c r="S41" s="83">
        <f>LARGE(C38:K44,1)</f>
        <v>7.25</v>
      </c>
      <c r="T41" s="83"/>
      <c r="U41" s="14" t="s">
        <v>0</v>
      </c>
      <c r="V41" s="8"/>
    </row>
    <row r="42" spans="1:22" s="1" customFormat="1" ht="12.75" x14ac:dyDescent="0.2">
      <c r="A42" s="13"/>
      <c r="B42" s="18"/>
      <c r="C42" s="32">
        <v>0.73</v>
      </c>
      <c r="D42" s="32">
        <v>1.9</v>
      </c>
      <c r="E42" s="32">
        <v>1.02</v>
      </c>
      <c r="F42" s="32">
        <v>0.53</v>
      </c>
      <c r="G42" s="32">
        <v>0.28999999999999998</v>
      </c>
      <c r="H42" s="32">
        <v>0.24</v>
      </c>
      <c r="I42" s="32">
        <v>0.2</v>
      </c>
      <c r="J42" s="32">
        <v>0.17</v>
      </c>
      <c r="K42" s="32">
        <v>0.14000000000000001</v>
      </c>
      <c r="L42" s="10"/>
      <c r="M42" s="84" t="s">
        <v>2</v>
      </c>
      <c r="N42" s="85"/>
      <c r="O42" s="85"/>
      <c r="P42" s="90" t="s">
        <v>9</v>
      </c>
      <c r="Q42" s="90"/>
      <c r="R42" s="90"/>
      <c r="S42" s="82">
        <f>S40/S38</f>
        <v>0.10817983140805494</v>
      </c>
      <c r="T42" s="82"/>
      <c r="U42" s="12"/>
      <c r="V42" s="8"/>
    </row>
    <row r="43" spans="1:22" s="1" customFormat="1" ht="12.75" x14ac:dyDescent="0.2">
      <c r="A43" s="13"/>
      <c r="B43" s="18"/>
      <c r="C43" s="32">
        <v>7.25</v>
      </c>
      <c r="D43" s="32">
        <v>2.4900000000000002</v>
      </c>
      <c r="E43" s="32">
        <v>1.08</v>
      </c>
      <c r="F43" s="32">
        <v>0.5</v>
      </c>
      <c r="G43" s="32">
        <v>0.28000000000000003</v>
      </c>
      <c r="H43" s="32">
        <v>0.23</v>
      </c>
      <c r="I43" s="32">
        <v>0.19</v>
      </c>
      <c r="J43" s="32">
        <v>0.16</v>
      </c>
      <c r="K43" s="32">
        <v>0.13</v>
      </c>
      <c r="L43" s="10"/>
      <c r="M43" s="86"/>
      <c r="N43" s="87"/>
      <c r="O43" s="87"/>
      <c r="P43" s="89" t="s">
        <v>10</v>
      </c>
      <c r="Q43" s="89"/>
      <c r="R43" s="89"/>
      <c r="S43" s="88">
        <f>S40/S41</f>
        <v>1.5172413793103448E-2</v>
      </c>
      <c r="T43" s="88"/>
      <c r="U43" s="15"/>
      <c r="V43" s="8"/>
    </row>
    <row r="44" spans="1:22" s="1" customFormat="1" ht="12.75" x14ac:dyDescent="0.2">
      <c r="A44" s="13"/>
      <c r="B44" s="18"/>
      <c r="C44" s="32">
        <v>6.42</v>
      </c>
      <c r="D44" s="32">
        <v>2.59</v>
      </c>
      <c r="E44" s="32">
        <v>1.1100000000000001</v>
      </c>
      <c r="F44" s="32">
        <v>0.42</v>
      </c>
      <c r="G44" s="32">
        <v>0.27</v>
      </c>
      <c r="H44" s="32">
        <v>0.22</v>
      </c>
      <c r="I44" s="32">
        <v>0.18</v>
      </c>
      <c r="J44" s="32">
        <v>0.14000000000000001</v>
      </c>
      <c r="K44" s="32">
        <v>0.11</v>
      </c>
      <c r="L44" s="10"/>
      <c r="M44" s="91" t="s">
        <v>8</v>
      </c>
      <c r="N44" s="92"/>
      <c r="O44" s="92"/>
      <c r="P44" s="92"/>
      <c r="Q44" s="92"/>
      <c r="R44" s="92"/>
      <c r="S44" s="88">
        <f>(COUNTIF(C38:K44,"&gt;2")/COUNT(C38:K44))*100</f>
        <v>15.873015873015872</v>
      </c>
      <c r="T44" s="88"/>
      <c r="U44" s="15" t="s">
        <v>0</v>
      </c>
      <c r="V44" s="8"/>
    </row>
    <row r="45" spans="1:22" s="1" customFormat="1" x14ac:dyDescent="0.2">
      <c r="A45" s="96" t="s">
        <v>7</v>
      </c>
      <c r="B45" s="96"/>
      <c r="C45" s="11">
        <f>AVERAGE(C38:C44)</f>
        <v>4.3642857142857139</v>
      </c>
      <c r="D45" s="11">
        <f t="shared" ref="D45" si="10">AVERAGE(D38:D44)</f>
        <v>2.2042857142857142</v>
      </c>
      <c r="E45" s="11">
        <f t="shared" ref="E45" si="11">AVERAGE(E38:E44)</f>
        <v>1.0614285714285716</v>
      </c>
      <c r="F45" s="11">
        <f t="shared" ref="F45" si="12">AVERAGE(F38:F44)</f>
        <v>0.48857142857142855</v>
      </c>
      <c r="G45" s="11">
        <f t="shared" ref="G45" si="13">AVERAGE(G38:G44)</f>
        <v>0.29714285714285715</v>
      </c>
      <c r="H45" s="11">
        <f t="shared" ref="H45" si="14">AVERAGE(H38:H44)</f>
        <v>0.24285714285714285</v>
      </c>
      <c r="I45" s="11">
        <f t="shared" ref="I45" si="15">AVERAGE(I38:I44)</f>
        <v>0.19857142857142857</v>
      </c>
      <c r="J45" s="11">
        <f t="shared" ref="J45" si="16">AVERAGE(J38:J44)</f>
        <v>0.16142857142857145</v>
      </c>
      <c r="K45" s="11">
        <f t="shared" ref="K45" si="17">AVERAGE(K38:K44)</f>
        <v>0.13285714285714287</v>
      </c>
      <c r="L45" s="16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33"/>
      <c r="D46" s="33"/>
      <c r="E46" s="33"/>
      <c r="F46" s="33"/>
      <c r="G46" s="33"/>
      <c r="H46" s="33"/>
      <c r="I46" s="33"/>
      <c r="J46" s="33"/>
      <c r="K46" s="33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23</v>
      </c>
      <c r="B47" s="17"/>
      <c r="C47" s="32">
        <v>3.3</v>
      </c>
      <c r="D47" s="32">
        <v>2.0099999999999998</v>
      </c>
      <c r="E47" s="32">
        <v>0.98</v>
      </c>
      <c r="F47" s="32">
        <v>0.42</v>
      </c>
      <c r="G47" s="32">
        <v>0.26</v>
      </c>
      <c r="H47" s="32">
        <v>0.25</v>
      </c>
      <c r="I47" s="32">
        <v>0.2</v>
      </c>
      <c r="J47" s="32">
        <v>0.14000000000000001</v>
      </c>
      <c r="K47" s="32">
        <v>0.11</v>
      </c>
      <c r="L47" s="10"/>
      <c r="M47" s="84" t="s">
        <v>6</v>
      </c>
      <c r="N47" s="85"/>
      <c r="O47" s="85"/>
      <c r="P47" s="90" t="s">
        <v>1</v>
      </c>
      <c r="Q47" s="90"/>
      <c r="R47" s="90"/>
      <c r="S47" s="82">
        <f>AVERAGE(C47:K53)</f>
        <v>0.99666666666666681</v>
      </c>
      <c r="T47" s="82"/>
      <c r="U47" s="12" t="s">
        <v>0</v>
      </c>
      <c r="V47" s="8"/>
    </row>
    <row r="48" spans="1:22" s="1" customFormat="1" ht="12.75" x14ac:dyDescent="0.2">
      <c r="A48" s="13"/>
      <c r="B48" s="18"/>
      <c r="C48" s="32">
        <v>7.07</v>
      </c>
      <c r="D48" s="32">
        <v>2.48</v>
      </c>
      <c r="E48" s="32">
        <v>1.1000000000000001</v>
      </c>
      <c r="F48" s="32">
        <v>0.46</v>
      </c>
      <c r="G48" s="32">
        <v>0.32</v>
      </c>
      <c r="H48" s="32">
        <v>0.24</v>
      </c>
      <c r="I48" s="32">
        <v>0.18</v>
      </c>
      <c r="J48" s="32">
        <v>0.14000000000000001</v>
      </c>
      <c r="K48" s="32">
        <v>0.12</v>
      </c>
      <c r="L48" s="10"/>
      <c r="M48" s="94"/>
      <c r="N48" s="95"/>
      <c r="O48" s="95"/>
      <c r="P48" s="93" t="s">
        <v>4</v>
      </c>
      <c r="Q48" s="93"/>
      <c r="R48" s="93"/>
      <c r="S48" s="83">
        <f>MEDIAN(C47:K53)</f>
        <v>0.28000000000000003</v>
      </c>
      <c r="T48" s="83"/>
      <c r="U48" s="14" t="s">
        <v>0</v>
      </c>
      <c r="V48" s="8"/>
    </row>
    <row r="49" spans="1:22" s="1" customFormat="1" ht="12.75" x14ac:dyDescent="0.2">
      <c r="A49" s="13"/>
      <c r="B49" s="18"/>
      <c r="C49" s="32">
        <v>5.62</v>
      </c>
      <c r="D49" s="32">
        <v>2.5299999999999998</v>
      </c>
      <c r="E49" s="32">
        <v>1.08</v>
      </c>
      <c r="F49" s="32">
        <v>0.52</v>
      </c>
      <c r="G49" s="32">
        <v>0.32</v>
      </c>
      <c r="H49" s="32">
        <v>0.23</v>
      </c>
      <c r="I49" s="32">
        <v>0.19</v>
      </c>
      <c r="J49" s="32">
        <v>0.17</v>
      </c>
      <c r="K49" s="32">
        <v>0.14000000000000001</v>
      </c>
      <c r="L49" s="10"/>
      <c r="M49" s="94"/>
      <c r="N49" s="95"/>
      <c r="O49" s="95"/>
      <c r="P49" s="93" t="s">
        <v>5</v>
      </c>
      <c r="Q49" s="93"/>
      <c r="R49" s="93"/>
      <c r="S49" s="83">
        <f>SMALL(C47:K53,1)</f>
        <v>0.11</v>
      </c>
      <c r="T49" s="83"/>
      <c r="U49" s="14" t="s">
        <v>0</v>
      </c>
      <c r="V49" s="8"/>
    </row>
    <row r="50" spans="1:22" s="1" customFormat="1" ht="12.75" x14ac:dyDescent="0.2">
      <c r="A50" s="13"/>
      <c r="B50" s="18"/>
      <c r="C50" s="32">
        <v>0.35</v>
      </c>
      <c r="D50" s="32">
        <v>1.1299999999999999</v>
      </c>
      <c r="E50" s="32">
        <v>1.01</v>
      </c>
      <c r="F50" s="32">
        <v>0.5</v>
      </c>
      <c r="G50" s="32">
        <v>0.28000000000000003</v>
      </c>
      <c r="H50" s="32">
        <v>0.23</v>
      </c>
      <c r="I50" s="32">
        <v>0.2</v>
      </c>
      <c r="J50" s="32">
        <v>0.17</v>
      </c>
      <c r="K50" s="32">
        <v>0.14000000000000001</v>
      </c>
      <c r="L50" s="10"/>
      <c r="M50" s="94"/>
      <c r="N50" s="95"/>
      <c r="O50" s="95"/>
      <c r="P50" s="93" t="s">
        <v>3</v>
      </c>
      <c r="Q50" s="93"/>
      <c r="R50" s="93"/>
      <c r="S50" s="83">
        <f>LARGE(C47:K53,1)</f>
        <v>7.07</v>
      </c>
      <c r="T50" s="83"/>
      <c r="U50" s="14" t="s">
        <v>0</v>
      </c>
      <c r="V50" s="8"/>
    </row>
    <row r="51" spans="1:22" s="1" customFormat="1" ht="12.75" x14ac:dyDescent="0.2">
      <c r="A51" s="13"/>
      <c r="B51" s="18"/>
      <c r="C51" s="32">
        <v>0.72</v>
      </c>
      <c r="D51" s="32">
        <v>1.84</v>
      </c>
      <c r="E51" s="32">
        <v>0.94</v>
      </c>
      <c r="F51" s="32">
        <v>0.51</v>
      </c>
      <c r="G51" s="32">
        <v>0.28000000000000003</v>
      </c>
      <c r="H51" s="32">
        <v>0.23</v>
      </c>
      <c r="I51" s="32">
        <v>0.19</v>
      </c>
      <c r="J51" s="32">
        <v>0.16</v>
      </c>
      <c r="K51" s="32">
        <v>0.13</v>
      </c>
      <c r="L51" s="10"/>
      <c r="M51" s="84" t="s">
        <v>2</v>
      </c>
      <c r="N51" s="85"/>
      <c r="O51" s="85"/>
      <c r="P51" s="90" t="s">
        <v>9</v>
      </c>
      <c r="Q51" s="90"/>
      <c r="R51" s="90"/>
      <c r="S51" s="82">
        <f>S49/S47</f>
        <v>0.11036789297658861</v>
      </c>
      <c r="T51" s="82"/>
      <c r="U51" s="12"/>
      <c r="V51" s="8"/>
    </row>
    <row r="52" spans="1:22" s="1" customFormat="1" ht="12.75" x14ac:dyDescent="0.2">
      <c r="A52" s="13"/>
      <c r="B52" s="18"/>
      <c r="C52" s="32">
        <v>6.44</v>
      </c>
      <c r="D52" s="32">
        <v>2.59</v>
      </c>
      <c r="E52" s="32">
        <v>1</v>
      </c>
      <c r="F52" s="32">
        <v>0.49</v>
      </c>
      <c r="G52" s="32">
        <v>0.27</v>
      </c>
      <c r="H52" s="32">
        <v>0.22</v>
      </c>
      <c r="I52" s="32">
        <v>0.19</v>
      </c>
      <c r="J52" s="32">
        <v>0.15</v>
      </c>
      <c r="K52" s="32">
        <v>0.13</v>
      </c>
      <c r="L52" s="10"/>
      <c r="M52" s="86"/>
      <c r="N52" s="87"/>
      <c r="O52" s="87"/>
      <c r="P52" s="89" t="s">
        <v>10</v>
      </c>
      <c r="Q52" s="89"/>
      <c r="R52" s="89"/>
      <c r="S52" s="88">
        <f>S49/S50</f>
        <v>1.5558698727015558E-2</v>
      </c>
      <c r="T52" s="88"/>
      <c r="U52" s="15"/>
      <c r="V52" s="8"/>
    </row>
    <row r="53" spans="1:22" s="1" customFormat="1" ht="12.75" x14ac:dyDescent="0.2">
      <c r="A53" s="13"/>
      <c r="B53" s="18"/>
      <c r="C53" s="32">
        <v>6.8</v>
      </c>
      <c r="D53" s="32">
        <v>2.46</v>
      </c>
      <c r="E53" s="32">
        <v>1.07</v>
      </c>
      <c r="F53" s="32">
        <v>0.48</v>
      </c>
      <c r="G53" s="32">
        <v>0.27</v>
      </c>
      <c r="H53" s="32">
        <v>0.21</v>
      </c>
      <c r="I53" s="32">
        <v>0.18</v>
      </c>
      <c r="J53" s="32">
        <v>0.14000000000000001</v>
      </c>
      <c r="K53" s="32">
        <v>0.11</v>
      </c>
      <c r="L53" s="10"/>
      <c r="M53" s="91" t="s">
        <v>8</v>
      </c>
      <c r="N53" s="92"/>
      <c r="O53" s="92"/>
      <c r="P53" s="92"/>
      <c r="Q53" s="92"/>
      <c r="R53" s="92"/>
      <c r="S53" s="88">
        <f>(COUNTIF(C47:K53,"&gt;2")/COUNT(C47:K53))*100</f>
        <v>15.873015873015872</v>
      </c>
      <c r="T53" s="88"/>
      <c r="U53" s="15" t="s">
        <v>0</v>
      </c>
      <c r="V53" s="8"/>
    </row>
    <row r="54" spans="1:22" s="1" customFormat="1" x14ac:dyDescent="0.2">
      <c r="A54" s="96" t="s">
        <v>7</v>
      </c>
      <c r="B54" s="96"/>
      <c r="C54" s="11">
        <f>AVERAGE(C47:C53)</f>
        <v>4.3285714285714292</v>
      </c>
      <c r="D54" s="11">
        <f t="shared" ref="D54" si="18">AVERAGE(D47:D53)</f>
        <v>2.1485714285714286</v>
      </c>
      <c r="E54" s="11">
        <f t="shared" ref="E54" si="19">AVERAGE(E47:E53)</f>
        <v>1.0257142857142856</v>
      </c>
      <c r="F54" s="11">
        <f t="shared" ref="F54" si="20">AVERAGE(F47:F53)</f>
        <v>0.48285714285714293</v>
      </c>
      <c r="G54" s="11">
        <f t="shared" ref="G54" si="21">AVERAGE(G47:G53)</f>
        <v>0.2857142857142857</v>
      </c>
      <c r="H54" s="11">
        <f t="shared" ref="H54" si="22">AVERAGE(H47:H53)</f>
        <v>0.22999999999999998</v>
      </c>
      <c r="I54" s="11">
        <f t="shared" ref="I54" si="23">AVERAGE(I47:I53)</f>
        <v>0.18999999999999997</v>
      </c>
      <c r="J54" s="11">
        <f t="shared" ref="J54" si="24">AVERAGE(J47:J53)</f>
        <v>0.15285714285714289</v>
      </c>
      <c r="K54" s="11">
        <f t="shared" ref="K54" si="25">AVERAGE(K47:K53)</f>
        <v>0.12571428571428572</v>
      </c>
      <c r="L54" s="16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33"/>
      <c r="D55" s="33"/>
      <c r="E55" s="33"/>
      <c r="F55" s="33"/>
      <c r="G55" s="33"/>
      <c r="H55" s="33"/>
      <c r="I55" s="33"/>
      <c r="J55" s="33"/>
      <c r="K55" s="33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24</v>
      </c>
      <c r="B56" s="17"/>
      <c r="C56" s="32">
        <v>3.32</v>
      </c>
      <c r="D56" s="32">
        <v>2.0099999999999998</v>
      </c>
      <c r="E56" s="32">
        <v>0.95</v>
      </c>
      <c r="F56" s="32">
        <v>0.38</v>
      </c>
      <c r="G56" s="32">
        <v>0.23</v>
      </c>
      <c r="H56" s="32">
        <v>0.22</v>
      </c>
      <c r="I56" s="32">
        <v>0.17</v>
      </c>
      <c r="J56" s="32">
        <v>0.12</v>
      </c>
      <c r="K56" s="32">
        <v>0.1</v>
      </c>
      <c r="L56" s="10"/>
      <c r="M56" s="84" t="s">
        <v>6</v>
      </c>
      <c r="N56" s="85"/>
      <c r="O56" s="85"/>
      <c r="P56" s="90" t="s">
        <v>1</v>
      </c>
      <c r="Q56" s="90"/>
      <c r="R56" s="90"/>
      <c r="S56" s="82">
        <f>AVERAGE(C56:K62)</f>
        <v>0.97761904761904772</v>
      </c>
      <c r="T56" s="82"/>
      <c r="U56" s="12" t="s">
        <v>0</v>
      </c>
      <c r="V56" s="8"/>
    </row>
    <row r="57" spans="1:22" s="1" customFormat="1" ht="12.75" x14ac:dyDescent="0.2">
      <c r="A57" s="13"/>
      <c r="B57" s="18"/>
      <c r="C57" s="32">
        <v>7.08</v>
      </c>
      <c r="D57" s="32">
        <v>2.4700000000000002</v>
      </c>
      <c r="E57" s="32">
        <v>1.07</v>
      </c>
      <c r="F57" s="32">
        <v>0.45</v>
      </c>
      <c r="G57" s="32">
        <v>0.28999999999999998</v>
      </c>
      <c r="H57" s="32">
        <v>0.22</v>
      </c>
      <c r="I57" s="32">
        <v>0.16</v>
      </c>
      <c r="J57" s="32">
        <v>0.13</v>
      </c>
      <c r="K57" s="32">
        <v>0.11</v>
      </c>
      <c r="L57" s="10"/>
      <c r="M57" s="94"/>
      <c r="N57" s="95"/>
      <c r="O57" s="95"/>
      <c r="P57" s="93" t="s">
        <v>4</v>
      </c>
      <c r="Q57" s="93"/>
      <c r="R57" s="93"/>
      <c r="S57" s="83">
        <f>MEDIAN(C56:K62)</f>
        <v>0.25</v>
      </c>
      <c r="T57" s="83"/>
      <c r="U57" s="14" t="s">
        <v>0</v>
      </c>
      <c r="V57" s="8"/>
    </row>
    <row r="58" spans="1:22" s="1" customFormat="1" ht="12.75" x14ac:dyDescent="0.2">
      <c r="A58" s="13"/>
      <c r="B58" s="18"/>
      <c r="C58" s="32">
        <v>5.61</v>
      </c>
      <c r="D58" s="32">
        <v>2.5099999999999998</v>
      </c>
      <c r="E58" s="32">
        <v>1.04</v>
      </c>
      <c r="F58" s="32">
        <v>0.48</v>
      </c>
      <c r="G58" s="32">
        <v>0.27</v>
      </c>
      <c r="H58" s="32">
        <v>0.2</v>
      </c>
      <c r="I58" s="32">
        <v>0.17</v>
      </c>
      <c r="J58" s="32">
        <v>0.15</v>
      </c>
      <c r="K58" s="32">
        <v>0.12</v>
      </c>
      <c r="L58" s="10"/>
      <c r="M58" s="94"/>
      <c r="N58" s="95"/>
      <c r="O58" s="95"/>
      <c r="P58" s="93" t="s">
        <v>5</v>
      </c>
      <c r="Q58" s="93"/>
      <c r="R58" s="93"/>
      <c r="S58" s="83">
        <f>SMALL(C56:K62,1)</f>
        <v>0.09</v>
      </c>
      <c r="T58" s="83"/>
      <c r="U58" s="14" t="s">
        <v>0</v>
      </c>
      <c r="V58" s="8"/>
    </row>
    <row r="59" spans="1:22" s="1" customFormat="1" ht="12.75" x14ac:dyDescent="0.2">
      <c r="A59" s="13"/>
      <c r="B59" s="18"/>
      <c r="C59" s="32">
        <v>0.3</v>
      </c>
      <c r="D59" s="32">
        <v>1.0900000000000001</v>
      </c>
      <c r="E59" s="32">
        <v>0.99</v>
      </c>
      <c r="F59" s="32">
        <v>0.48</v>
      </c>
      <c r="G59" s="32">
        <v>0.25</v>
      </c>
      <c r="H59" s="32">
        <v>0.2</v>
      </c>
      <c r="I59" s="32">
        <v>0.17</v>
      </c>
      <c r="J59" s="32">
        <v>0.15</v>
      </c>
      <c r="K59" s="32">
        <v>0.13</v>
      </c>
      <c r="L59" s="10"/>
      <c r="M59" s="94"/>
      <c r="N59" s="95"/>
      <c r="O59" s="95"/>
      <c r="P59" s="93" t="s">
        <v>3</v>
      </c>
      <c r="Q59" s="93"/>
      <c r="R59" s="93"/>
      <c r="S59" s="83">
        <f>LARGE(C56:K62,1)</f>
        <v>7.08</v>
      </c>
      <c r="T59" s="83"/>
      <c r="U59" s="14" t="s">
        <v>0</v>
      </c>
      <c r="V59" s="8"/>
    </row>
    <row r="60" spans="1:22" s="1" customFormat="1" ht="12.75" x14ac:dyDescent="0.2">
      <c r="A60" s="13"/>
      <c r="B60" s="18"/>
      <c r="C60" s="32">
        <v>0.69</v>
      </c>
      <c r="D60" s="32">
        <v>1.82</v>
      </c>
      <c r="E60" s="32">
        <v>0.93</v>
      </c>
      <c r="F60" s="32">
        <v>0.49</v>
      </c>
      <c r="G60" s="32">
        <v>0.25</v>
      </c>
      <c r="H60" s="32">
        <v>0.21</v>
      </c>
      <c r="I60" s="32">
        <v>0.17</v>
      </c>
      <c r="J60" s="32">
        <v>0.14000000000000001</v>
      </c>
      <c r="K60" s="32">
        <v>0.12</v>
      </c>
      <c r="L60" s="10"/>
      <c r="M60" s="84" t="s">
        <v>2</v>
      </c>
      <c r="N60" s="85"/>
      <c r="O60" s="85"/>
      <c r="P60" s="90" t="s">
        <v>9</v>
      </c>
      <c r="Q60" s="90"/>
      <c r="R60" s="90"/>
      <c r="S60" s="82">
        <f>S58/S56</f>
        <v>9.2060399415489519E-2</v>
      </c>
      <c r="T60" s="82"/>
      <c r="U60" s="12"/>
      <c r="V60" s="8"/>
    </row>
    <row r="61" spans="1:22" s="1" customFormat="1" ht="12.75" x14ac:dyDescent="0.2">
      <c r="A61" s="13"/>
      <c r="B61" s="18"/>
      <c r="C61" s="32">
        <v>6.46</v>
      </c>
      <c r="D61" s="32">
        <v>2.57</v>
      </c>
      <c r="E61" s="32">
        <v>1.1499999999999999</v>
      </c>
      <c r="F61" s="32">
        <v>0.45</v>
      </c>
      <c r="G61" s="32">
        <v>0.25</v>
      </c>
      <c r="H61" s="32">
        <v>0.2</v>
      </c>
      <c r="I61" s="32">
        <v>0.16</v>
      </c>
      <c r="J61" s="32">
        <v>0.13</v>
      </c>
      <c r="K61" s="32">
        <v>0.11</v>
      </c>
      <c r="L61" s="10"/>
      <c r="M61" s="86"/>
      <c r="N61" s="87"/>
      <c r="O61" s="87"/>
      <c r="P61" s="89" t="s">
        <v>10</v>
      </c>
      <c r="Q61" s="89"/>
      <c r="R61" s="89"/>
      <c r="S61" s="88">
        <f>S58/S59</f>
        <v>1.271186440677966E-2</v>
      </c>
      <c r="T61" s="88"/>
      <c r="U61" s="15"/>
      <c r="V61" s="8"/>
    </row>
    <row r="62" spans="1:22" s="1" customFormat="1" ht="12.75" x14ac:dyDescent="0.2">
      <c r="A62" s="13"/>
      <c r="B62" s="18"/>
      <c r="C62" s="32">
        <v>6.75</v>
      </c>
      <c r="D62" s="32">
        <v>2.4700000000000002</v>
      </c>
      <c r="E62" s="32">
        <v>1.05</v>
      </c>
      <c r="F62" s="32">
        <v>0.45</v>
      </c>
      <c r="G62" s="32">
        <v>0.24</v>
      </c>
      <c r="H62" s="32">
        <v>0.18</v>
      </c>
      <c r="I62" s="32">
        <v>0.15</v>
      </c>
      <c r="J62" s="32">
        <v>0.12</v>
      </c>
      <c r="K62" s="32">
        <v>0.09</v>
      </c>
      <c r="L62" s="10"/>
      <c r="M62" s="91" t="s">
        <v>8</v>
      </c>
      <c r="N62" s="92"/>
      <c r="O62" s="92"/>
      <c r="P62" s="92"/>
      <c r="Q62" s="92"/>
      <c r="R62" s="92"/>
      <c r="S62" s="88">
        <f>(COUNTIF(C56:K62,"&gt;2")/COUNT(C56:K62))*100</f>
        <v>15.873015873015872</v>
      </c>
      <c r="T62" s="88"/>
      <c r="U62" s="15" t="s">
        <v>0</v>
      </c>
      <c r="V62" s="8"/>
    </row>
    <row r="63" spans="1:22" s="1" customFormat="1" x14ac:dyDescent="0.2">
      <c r="A63" s="96" t="s">
        <v>7</v>
      </c>
      <c r="B63" s="96"/>
      <c r="C63" s="11">
        <f>AVERAGE(C56:C62)</f>
        <v>4.3157142857142867</v>
      </c>
      <c r="D63" s="11">
        <f t="shared" ref="D63" si="26">AVERAGE(D56:D62)</f>
        <v>2.1342857142857143</v>
      </c>
      <c r="E63" s="11">
        <f t="shared" ref="E63" si="27">AVERAGE(E56:E62)</f>
        <v>1.0257142857142856</v>
      </c>
      <c r="F63" s="11">
        <f t="shared" ref="F63" si="28">AVERAGE(F56:F62)</f>
        <v>0.45428571428571435</v>
      </c>
      <c r="G63" s="11">
        <f t="shared" ref="G63" si="29">AVERAGE(G56:G62)</f>
        <v>0.25428571428571428</v>
      </c>
      <c r="H63" s="11">
        <f t="shared" ref="H63" si="30">AVERAGE(H56:H62)</f>
        <v>0.20428571428571426</v>
      </c>
      <c r="I63" s="11">
        <f t="shared" ref="I63" si="31">AVERAGE(I56:I62)</f>
        <v>0.16428571428571428</v>
      </c>
      <c r="J63" s="11">
        <f t="shared" ref="J63" si="32">AVERAGE(J56:J62)</f>
        <v>0.13428571428571429</v>
      </c>
      <c r="K63" s="11">
        <f t="shared" ref="K63" si="33">AVERAGE(K56:K62)</f>
        <v>0.11142857142857143</v>
      </c>
      <c r="L63" s="16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N18:P18"/>
    <mergeCell ref="A17:B17"/>
    <mergeCell ref="A18:E18"/>
    <mergeCell ref="N17:U17"/>
    <mergeCell ref="T18:U18"/>
    <mergeCell ref="Q18:S18"/>
    <mergeCell ref="A27:B27"/>
    <mergeCell ref="A36:B36"/>
    <mergeCell ref="A45:B45"/>
    <mergeCell ref="A54:B54"/>
    <mergeCell ref="A63:B63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60:R60"/>
    <mergeCell ref="S60:T60"/>
    <mergeCell ref="P61:R61"/>
    <mergeCell ref="S61:T61"/>
    <mergeCell ref="S62:T62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S53:T53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44:T44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35:T35"/>
    <mergeCell ref="P20:R20"/>
    <mergeCell ref="P21:R21"/>
    <mergeCell ref="P22:R22"/>
    <mergeCell ref="P23:R23"/>
    <mergeCell ref="M20:O23"/>
    <mergeCell ref="M24:O25"/>
    <mergeCell ref="S25:T25"/>
    <mergeCell ref="S26:T26"/>
    <mergeCell ref="P25:R25"/>
    <mergeCell ref="P24:R24"/>
    <mergeCell ref="M26:R26"/>
    <mergeCell ref="S20:T20"/>
    <mergeCell ref="S21:T21"/>
    <mergeCell ref="S22:T22"/>
    <mergeCell ref="S23:T23"/>
    <mergeCell ref="S24:T24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R37" sqref="A1:XFD1048576"/>
    </sheetView>
  </sheetViews>
  <sheetFormatPr defaultColWidth="0" defaultRowHeight="11.25" customHeight="1" zeroHeight="1" x14ac:dyDescent="0.2"/>
  <cols>
    <col min="1" max="1" width="6.5703125" style="3" customWidth="1"/>
    <col min="2" max="2" width="1" style="3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1:22" x14ac:dyDescent="0.2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1:22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1:22" x14ac:dyDescent="0.2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1:22" x14ac:dyDescent="0.2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1:22" x14ac:dyDescent="0.2">
      <c r="A5" s="5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1:22" x14ac:dyDescent="0.2">
      <c r="A6" s="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1:22" x14ac:dyDescent="0.2">
      <c r="A7" s="5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1:22" x14ac:dyDescent="0.2">
      <c r="A8" s="5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1:22" x14ac:dyDescent="0.2">
      <c r="A9" s="5"/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1:22" x14ac:dyDescent="0.2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1:22" x14ac:dyDescent="0.2">
      <c r="A11" s="5"/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1:22" x14ac:dyDescent="0.2">
      <c r="A12" s="5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1:22" x14ac:dyDescent="0.2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1:22" x14ac:dyDescent="0.2">
      <c r="A14" s="5"/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1:22" x14ac:dyDescent="0.2">
      <c r="A15" s="5"/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1:22" x14ac:dyDescent="0.2">
      <c r="A16" s="5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98" t="s">
        <v>18</v>
      </c>
      <c r="B17" s="98"/>
      <c r="C17" s="24">
        <v>0.5</v>
      </c>
      <c r="D17" s="27">
        <f t="shared" ref="D17:K17" si="0">C17+$F$18</f>
        <v>1</v>
      </c>
      <c r="E17" s="27">
        <f t="shared" si="0"/>
        <v>1.5</v>
      </c>
      <c r="F17" s="27">
        <f t="shared" si="0"/>
        <v>2</v>
      </c>
      <c r="G17" s="27">
        <f t="shared" si="0"/>
        <v>2.5</v>
      </c>
      <c r="H17" s="27">
        <f t="shared" si="0"/>
        <v>3</v>
      </c>
      <c r="I17" s="27">
        <f t="shared" si="0"/>
        <v>3.5</v>
      </c>
      <c r="J17" s="27">
        <f t="shared" si="0"/>
        <v>4</v>
      </c>
      <c r="K17" s="27">
        <f t="shared" si="0"/>
        <v>4.5</v>
      </c>
      <c r="L17" s="30" t="s">
        <v>19</v>
      </c>
      <c r="M17" s="23" t="s">
        <v>11</v>
      </c>
      <c r="N17" s="97" t="s">
        <v>35</v>
      </c>
      <c r="O17" s="97"/>
      <c r="P17" s="97"/>
      <c r="Q17" s="97"/>
      <c r="R17" s="97"/>
      <c r="S17" s="97"/>
      <c r="T17" s="97"/>
      <c r="U17" s="97"/>
      <c r="V17" s="8"/>
    </row>
    <row r="18" spans="1:23" s="1" customFormat="1" x14ac:dyDescent="0.2">
      <c r="A18" s="99" t="s">
        <v>17</v>
      </c>
      <c r="B18" s="99"/>
      <c r="C18" s="99"/>
      <c r="D18" s="99"/>
      <c r="E18" s="99"/>
      <c r="F18" s="22">
        <v>0.5</v>
      </c>
      <c r="G18" s="35" t="s">
        <v>14</v>
      </c>
      <c r="H18" s="19"/>
      <c r="I18" s="19"/>
      <c r="J18" s="19"/>
      <c r="K18" s="19"/>
      <c r="L18" s="19"/>
      <c r="M18" s="29" t="s">
        <v>15</v>
      </c>
      <c r="N18" s="97" t="s">
        <v>12</v>
      </c>
      <c r="O18" s="97"/>
      <c r="P18" s="97"/>
      <c r="Q18" s="100" t="s">
        <v>16</v>
      </c>
      <c r="R18" s="100"/>
      <c r="S18" s="100"/>
      <c r="T18" s="97" t="s">
        <v>13</v>
      </c>
      <c r="U18" s="97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34"/>
      <c r="T19" s="34"/>
      <c r="U19" s="20"/>
      <c r="V19" s="8"/>
    </row>
    <row r="20" spans="1:23" s="1" customFormat="1" x14ac:dyDescent="0.2">
      <c r="A20" s="9" t="s">
        <v>20</v>
      </c>
      <c r="B20" s="17"/>
      <c r="C20" s="32">
        <v>3.24</v>
      </c>
      <c r="D20" s="32">
        <v>2.12</v>
      </c>
      <c r="E20" s="32">
        <v>1.02</v>
      </c>
      <c r="F20" s="32">
        <v>0.44</v>
      </c>
      <c r="G20" s="32">
        <v>0.25</v>
      </c>
      <c r="H20" s="32">
        <v>0.22</v>
      </c>
      <c r="I20" s="32">
        <v>0.18</v>
      </c>
      <c r="J20" s="32">
        <v>0.13</v>
      </c>
      <c r="K20" s="32">
        <v>0.11</v>
      </c>
      <c r="L20" s="10"/>
      <c r="M20" s="84" t="s">
        <v>6</v>
      </c>
      <c r="N20" s="85"/>
      <c r="O20" s="85"/>
      <c r="P20" s="90" t="s">
        <v>1</v>
      </c>
      <c r="Q20" s="90"/>
      <c r="R20" s="90"/>
      <c r="S20" s="82">
        <f>AVERAGE(C20:K26)</f>
        <v>0.99063492063492065</v>
      </c>
      <c r="T20" s="82"/>
      <c r="U20" s="12" t="s">
        <v>0</v>
      </c>
      <c r="V20" s="8"/>
    </row>
    <row r="21" spans="1:23" s="1" customFormat="1" ht="12.75" x14ac:dyDescent="0.2">
      <c r="A21" s="13"/>
      <c r="B21" s="18"/>
      <c r="C21" s="32">
        <v>6.88</v>
      </c>
      <c r="D21" s="32">
        <v>2.58</v>
      </c>
      <c r="E21" s="32">
        <v>1.1599999999999999</v>
      </c>
      <c r="F21" s="32">
        <v>0.48</v>
      </c>
      <c r="G21" s="32">
        <v>0.3</v>
      </c>
      <c r="H21" s="32">
        <v>0.21</v>
      </c>
      <c r="I21" s="32">
        <v>0.16</v>
      </c>
      <c r="J21" s="32">
        <v>0.13</v>
      </c>
      <c r="K21" s="32">
        <v>0.11</v>
      </c>
      <c r="L21" s="10"/>
      <c r="M21" s="94"/>
      <c r="N21" s="95"/>
      <c r="O21" s="95"/>
      <c r="P21" s="93" t="s">
        <v>4</v>
      </c>
      <c r="Q21" s="93"/>
      <c r="R21" s="93"/>
      <c r="S21" s="83">
        <f>MEDIAN(C20:K26)</f>
        <v>0.25</v>
      </c>
      <c r="T21" s="83"/>
      <c r="U21" s="14" t="s">
        <v>0</v>
      </c>
      <c r="V21" s="8"/>
    </row>
    <row r="22" spans="1:23" s="1" customFormat="1" ht="12.75" x14ac:dyDescent="0.2">
      <c r="A22" s="13"/>
      <c r="B22" s="18"/>
      <c r="C22" s="32">
        <v>5.51</v>
      </c>
      <c r="D22" s="32">
        <v>2.29</v>
      </c>
      <c r="E22" s="32">
        <v>1.1000000000000001</v>
      </c>
      <c r="F22" s="32">
        <v>0.55000000000000004</v>
      </c>
      <c r="G22" s="32">
        <v>0.28000000000000003</v>
      </c>
      <c r="H22" s="32">
        <v>0.2</v>
      </c>
      <c r="I22" s="32">
        <v>0.17</v>
      </c>
      <c r="J22" s="32">
        <v>0.15</v>
      </c>
      <c r="K22" s="32">
        <v>0.13</v>
      </c>
      <c r="L22" s="10"/>
      <c r="M22" s="94"/>
      <c r="N22" s="95"/>
      <c r="O22" s="95"/>
      <c r="P22" s="93" t="s">
        <v>5</v>
      </c>
      <c r="Q22" s="93"/>
      <c r="R22" s="93"/>
      <c r="S22" s="83">
        <f>SMALL(C20:K26,1)</f>
        <v>0.1</v>
      </c>
      <c r="T22" s="83"/>
      <c r="U22" s="14" t="s">
        <v>0</v>
      </c>
      <c r="V22" s="8"/>
    </row>
    <row r="23" spans="1:23" s="1" customFormat="1" ht="12.75" x14ac:dyDescent="0.2">
      <c r="A23" s="13"/>
      <c r="B23" s="18"/>
      <c r="C23" s="32">
        <v>0.34</v>
      </c>
      <c r="D23" s="32">
        <v>1.34</v>
      </c>
      <c r="E23" s="32">
        <v>1.1200000000000001</v>
      </c>
      <c r="F23" s="32">
        <v>0.54</v>
      </c>
      <c r="G23" s="32">
        <v>0.25</v>
      </c>
      <c r="H23" s="32">
        <v>0.21</v>
      </c>
      <c r="I23" s="32">
        <v>0.17</v>
      </c>
      <c r="J23" s="32">
        <v>0.15</v>
      </c>
      <c r="K23" s="32">
        <v>0.13</v>
      </c>
      <c r="L23" s="10"/>
      <c r="M23" s="94"/>
      <c r="N23" s="95"/>
      <c r="O23" s="95"/>
      <c r="P23" s="93" t="s">
        <v>3</v>
      </c>
      <c r="Q23" s="93"/>
      <c r="R23" s="93"/>
      <c r="S23" s="83">
        <f>LARGE(C20:K26,1)</f>
        <v>6.88</v>
      </c>
      <c r="T23" s="83"/>
      <c r="U23" s="14" t="s">
        <v>0</v>
      </c>
      <c r="V23" s="8"/>
    </row>
    <row r="24" spans="1:23" s="1" customFormat="1" ht="12.75" x14ac:dyDescent="0.2">
      <c r="A24" s="13"/>
      <c r="B24" s="18"/>
      <c r="C24" s="32">
        <v>0.72</v>
      </c>
      <c r="D24" s="32">
        <v>2</v>
      </c>
      <c r="E24" s="32">
        <v>1.07</v>
      </c>
      <c r="F24" s="32">
        <v>0.5</v>
      </c>
      <c r="G24" s="32">
        <v>0.25</v>
      </c>
      <c r="H24" s="32">
        <v>0.21</v>
      </c>
      <c r="I24" s="32">
        <v>0.17</v>
      </c>
      <c r="J24" s="32">
        <v>0.14000000000000001</v>
      </c>
      <c r="K24" s="32">
        <v>0.12</v>
      </c>
      <c r="L24" s="10"/>
      <c r="M24" s="84" t="s">
        <v>2</v>
      </c>
      <c r="N24" s="85"/>
      <c r="O24" s="85"/>
      <c r="P24" s="90" t="s">
        <v>9</v>
      </c>
      <c r="Q24" s="90"/>
      <c r="R24" s="90"/>
      <c r="S24" s="82">
        <f>S22/S20</f>
        <v>0.10094536132030124</v>
      </c>
      <c r="T24" s="82"/>
      <c r="U24" s="12"/>
      <c r="V24" s="8"/>
    </row>
    <row r="25" spans="1:23" s="1" customFormat="1" ht="12.75" x14ac:dyDescent="0.2">
      <c r="A25" s="13"/>
      <c r="B25" s="18"/>
      <c r="C25" s="32">
        <v>6.51</v>
      </c>
      <c r="D25" s="32">
        <v>2.57</v>
      </c>
      <c r="E25" s="32">
        <v>1.1499999999999999</v>
      </c>
      <c r="F25" s="32">
        <v>0.47</v>
      </c>
      <c r="G25" s="32">
        <v>0.25</v>
      </c>
      <c r="H25" s="32">
        <v>0.2</v>
      </c>
      <c r="I25" s="32">
        <v>0.16</v>
      </c>
      <c r="J25" s="32">
        <v>0.13</v>
      </c>
      <c r="K25" s="32">
        <v>0.12</v>
      </c>
      <c r="L25" s="10"/>
      <c r="M25" s="86"/>
      <c r="N25" s="87"/>
      <c r="O25" s="87"/>
      <c r="P25" s="89" t="s">
        <v>10</v>
      </c>
      <c r="Q25" s="89"/>
      <c r="R25" s="89"/>
      <c r="S25" s="88">
        <f>S22/S23</f>
        <v>1.4534883720930234E-2</v>
      </c>
      <c r="T25" s="88"/>
      <c r="U25" s="15"/>
      <c r="V25" s="8"/>
    </row>
    <row r="26" spans="1:23" s="1" customFormat="1" ht="12.75" x14ac:dyDescent="0.2">
      <c r="A26" s="13"/>
      <c r="B26" s="18"/>
      <c r="C26" s="32">
        <v>6.38</v>
      </c>
      <c r="D26" s="32">
        <v>2.5</v>
      </c>
      <c r="E26" s="32">
        <v>1.1399999999999999</v>
      </c>
      <c r="F26" s="32">
        <v>0.47</v>
      </c>
      <c r="G26" s="32">
        <v>0.25</v>
      </c>
      <c r="H26" s="32">
        <v>0.19</v>
      </c>
      <c r="I26" s="32">
        <v>0.16</v>
      </c>
      <c r="J26" s="32">
        <v>0.13</v>
      </c>
      <c r="K26" s="32">
        <v>0.1</v>
      </c>
      <c r="L26" s="10"/>
      <c r="M26" s="91" t="s">
        <v>8</v>
      </c>
      <c r="N26" s="92"/>
      <c r="O26" s="92"/>
      <c r="P26" s="92"/>
      <c r="Q26" s="92"/>
      <c r="R26" s="92"/>
      <c r="S26" s="88">
        <f>(COUNTIF(C20:K26,"&gt;2")/COUNT(C20:K26))*100</f>
        <v>15.873015873015872</v>
      </c>
      <c r="T26" s="88"/>
      <c r="U26" s="15" t="s">
        <v>0</v>
      </c>
      <c r="V26" s="8"/>
    </row>
    <row r="27" spans="1:23" s="1" customFormat="1" x14ac:dyDescent="0.2">
      <c r="A27" s="96" t="s">
        <v>7</v>
      </c>
      <c r="B27" s="96"/>
      <c r="C27" s="36">
        <f>AVERAGE(C20:C26)</f>
        <v>4.225714285714286</v>
      </c>
      <c r="D27" s="36">
        <f t="shared" ref="D27:K27" si="1">AVERAGE(D20:D26)</f>
        <v>2.2000000000000002</v>
      </c>
      <c r="E27" s="36">
        <f t="shared" si="1"/>
        <v>1.1085714285714288</v>
      </c>
      <c r="F27" s="36">
        <f t="shared" si="1"/>
        <v>0.49285714285714277</v>
      </c>
      <c r="G27" s="36">
        <f t="shared" si="1"/>
        <v>0.26142857142857145</v>
      </c>
      <c r="H27" s="36">
        <f t="shared" si="1"/>
        <v>0.20571428571428571</v>
      </c>
      <c r="I27" s="36">
        <f t="shared" si="1"/>
        <v>0.16714285714285712</v>
      </c>
      <c r="J27" s="36">
        <f t="shared" si="1"/>
        <v>0.13714285714285715</v>
      </c>
      <c r="K27" s="36">
        <f t="shared" si="1"/>
        <v>0.11714285714285713</v>
      </c>
      <c r="L27" s="16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33"/>
      <c r="D28" s="33"/>
      <c r="E28" s="33"/>
      <c r="F28" s="33"/>
      <c r="G28" s="33"/>
      <c r="H28" s="33"/>
      <c r="I28" s="33"/>
      <c r="J28" s="33"/>
      <c r="K28" s="33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21</v>
      </c>
      <c r="B29" s="17"/>
      <c r="C29" s="32">
        <v>3.25</v>
      </c>
      <c r="D29" s="32">
        <v>2.13</v>
      </c>
      <c r="E29" s="32">
        <v>1.02</v>
      </c>
      <c r="F29" s="32">
        <v>0.44</v>
      </c>
      <c r="G29" s="32">
        <v>0.25</v>
      </c>
      <c r="H29" s="32">
        <v>0.22</v>
      </c>
      <c r="I29" s="32">
        <v>0.17</v>
      </c>
      <c r="J29" s="32">
        <v>0.13</v>
      </c>
      <c r="K29" s="32">
        <v>0.11</v>
      </c>
      <c r="L29" s="10"/>
      <c r="M29" s="84" t="s">
        <v>6</v>
      </c>
      <c r="N29" s="85"/>
      <c r="O29" s="85"/>
      <c r="P29" s="90" t="s">
        <v>1</v>
      </c>
      <c r="Q29" s="90"/>
      <c r="R29" s="90"/>
      <c r="S29" s="82">
        <f>AVERAGE(C29:K35)</f>
        <v>0.99539682539682528</v>
      </c>
      <c r="T29" s="82"/>
      <c r="U29" s="12" t="s">
        <v>0</v>
      </c>
      <c r="V29" s="8"/>
    </row>
    <row r="30" spans="1:23" s="1" customFormat="1" ht="12.75" x14ac:dyDescent="0.2">
      <c r="A30" s="13"/>
      <c r="B30" s="18"/>
      <c r="C30" s="32">
        <v>6.88</v>
      </c>
      <c r="D30" s="32">
        <v>2.59</v>
      </c>
      <c r="E30" s="32">
        <v>1.1599999999999999</v>
      </c>
      <c r="F30" s="32">
        <v>0.48</v>
      </c>
      <c r="G30" s="32">
        <v>0.3</v>
      </c>
      <c r="H30" s="32">
        <v>0.21</v>
      </c>
      <c r="I30" s="32">
        <v>0.16</v>
      </c>
      <c r="J30" s="32">
        <v>0.13</v>
      </c>
      <c r="K30" s="32">
        <v>0.11</v>
      </c>
      <c r="L30" s="10"/>
      <c r="M30" s="94"/>
      <c r="N30" s="95"/>
      <c r="O30" s="95"/>
      <c r="P30" s="93" t="s">
        <v>4</v>
      </c>
      <c r="Q30" s="93"/>
      <c r="R30" s="93"/>
      <c r="S30" s="83">
        <f>MEDIAN(C29:K35)</f>
        <v>0.25</v>
      </c>
      <c r="T30" s="83"/>
      <c r="U30" s="14" t="s">
        <v>0</v>
      </c>
      <c r="V30" s="8"/>
    </row>
    <row r="31" spans="1:23" s="1" customFormat="1" ht="12.75" x14ac:dyDescent="0.2">
      <c r="A31" s="13"/>
      <c r="B31" s="18"/>
      <c r="C31" s="32">
        <v>5.52</v>
      </c>
      <c r="D31" s="32">
        <v>2.2999999999999998</v>
      </c>
      <c r="E31" s="32">
        <v>1.1100000000000001</v>
      </c>
      <c r="F31" s="32">
        <v>0.55000000000000004</v>
      </c>
      <c r="G31" s="32">
        <v>0.28000000000000003</v>
      </c>
      <c r="H31" s="32">
        <v>0.2</v>
      </c>
      <c r="I31" s="32">
        <v>0.17</v>
      </c>
      <c r="J31" s="32">
        <v>0.15</v>
      </c>
      <c r="K31" s="32">
        <v>0.13</v>
      </c>
      <c r="L31" s="10"/>
      <c r="M31" s="94"/>
      <c r="N31" s="95"/>
      <c r="O31" s="95"/>
      <c r="P31" s="93" t="s">
        <v>5</v>
      </c>
      <c r="Q31" s="93"/>
      <c r="R31" s="93"/>
      <c r="S31" s="83">
        <f>SMALL(C29:K35,1)</f>
        <v>0.1</v>
      </c>
      <c r="T31" s="83"/>
      <c r="U31" s="14" t="s">
        <v>0</v>
      </c>
      <c r="V31" s="8"/>
    </row>
    <row r="32" spans="1:23" s="1" customFormat="1" ht="12.75" x14ac:dyDescent="0.2">
      <c r="A32" s="13"/>
      <c r="B32" s="18"/>
      <c r="C32" s="32">
        <v>0.34</v>
      </c>
      <c r="D32" s="32">
        <v>1.34</v>
      </c>
      <c r="E32" s="32">
        <v>1.1200000000000001</v>
      </c>
      <c r="F32" s="32">
        <v>0.54</v>
      </c>
      <c r="G32" s="32">
        <v>0.26</v>
      </c>
      <c r="H32" s="32">
        <v>0.21</v>
      </c>
      <c r="I32" s="32">
        <v>0.17</v>
      </c>
      <c r="J32" s="32">
        <v>0.15</v>
      </c>
      <c r="K32" s="32">
        <v>0.13</v>
      </c>
      <c r="L32" s="10"/>
      <c r="M32" s="94"/>
      <c r="N32" s="95"/>
      <c r="O32" s="95"/>
      <c r="P32" s="93" t="s">
        <v>3</v>
      </c>
      <c r="Q32" s="93"/>
      <c r="R32" s="93"/>
      <c r="S32" s="83">
        <f>LARGE(C29:K35,1)</f>
        <v>6.88</v>
      </c>
      <c r="T32" s="83"/>
      <c r="U32" s="14" t="s">
        <v>0</v>
      </c>
      <c r="V32" s="8"/>
    </row>
    <row r="33" spans="1:22" s="1" customFormat="1" ht="12.75" x14ac:dyDescent="0.2">
      <c r="A33" s="13"/>
      <c r="B33" s="18"/>
      <c r="C33" s="32">
        <v>0.73</v>
      </c>
      <c r="D33" s="32">
        <v>2.0099999999999998</v>
      </c>
      <c r="E33" s="32">
        <v>1.08</v>
      </c>
      <c r="F33" s="32">
        <v>0.51</v>
      </c>
      <c r="G33" s="32">
        <v>0.25</v>
      </c>
      <c r="H33" s="32">
        <v>0.21</v>
      </c>
      <c r="I33" s="32">
        <v>0.17</v>
      </c>
      <c r="J33" s="32">
        <v>0.14000000000000001</v>
      </c>
      <c r="K33" s="32">
        <v>0.12</v>
      </c>
      <c r="L33" s="10"/>
      <c r="M33" s="84" t="s">
        <v>2</v>
      </c>
      <c r="N33" s="85"/>
      <c r="O33" s="85"/>
      <c r="P33" s="90" t="s">
        <v>9</v>
      </c>
      <c r="Q33" s="90"/>
      <c r="R33" s="90"/>
      <c r="S33" s="82">
        <f>S31/S29</f>
        <v>0.10046244618083242</v>
      </c>
      <c r="T33" s="82"/>
      <c r="U33" s="12"/>
      <c r="V33" s="8"/>
    </row>
    <row r="34" spans="1:22" s="1" customFormat="1" ht="12.75" x14ac:dyDescent="0.2">
      <c r="A34" s="13"/>
      <c r="B34" s="18"/>
      <c r="C34" s="32">
        <v>6.57</v>
      </c>
      <c r="D34" s="32">
        <v>2.6</v>
      </c>
      <c r="E34" s="32">
        <v>1.1599999999999999</v>
      </c>
      <c r="F34" s="32">
        <v>0.48</v>
      </c>
      <c r="G34" s="32">
        <v>0.25</v>
      </c>
      <c r="H34" s="32">
        <v>0.2</v>
      </c>
      <c r="I34" s="32">
        <v>0.16</v>
      </c>
      <c r="J34" s="32">
        <v>0.13</v>
      </c>
      <c r="K34" s="32">
        <v>0.12</v>
      </c>
      <c r="L34" s="10"/>
      <c r="M34" s="86"/>
      <c r="N34" s="87"/>
      <c r="O34" s="87"/>
      <c r="P34" s="89" t="s">
        <v>10</v>
      </c>
      <c r="Q34" s="89"/>
      <c r="R34" s="89"/>
      <c r="S34" s="88">
        <f>S31/S32</f>
        <v>1.4534883720930234E-2</v>
      </c>
      <c r="T34" s="88"/>
      <c r="U34" s="15"/>
      <c r="V34" s="8"/>
    </row>
    <row r="35" spans="1:22" s="1" customFormat="1" ht="12.75" x14ac:dyDescent="0.2">
      <c r="A35" s="13"/>
      <c r="B35" s="18"/>
      <c r="C35" s="32">
        <v>6.42</v>
      </c>
      <c r="D35" s="32">
        <v>2.52</v>
      </c>
      <c r="E35" s="32">
        <v>1.1499999999999999</v>
      </c>
      <c r="F35" s="32">
        <v>0.48</v>
      </c>
      <c r="G35" s="32">
        <v>0.25</v>
      </c>
      <c r="H35" s="32">
        <v>0.2</v>
      </c>
      <c r="I35" s="32">
        <v>0.16</v>
      </c>
      <c r="J35" s="32">
        <v>0.13</v>
      </c>
      <c r="K35" s="32">
        <v>0.1</v>
      </c>
      <c r="L35" s="10"/>
      <c r="M35" s="91" t="s">
        <v>8</v>
      </c>
      <c r="N35" s="92"/>
      <c r="O35" s="92"/>
      <c r="P35" s="92"/>
      <c r="Q35" s="92"/>
      <c r="R35" s="92"/>
      <c r="S35" s="88">
        <f>(COUNTIF(C29:K35,"&gt;2")/COUNT(C29:K35))*100</f>
        <v>17.460317460317459</v>
      </c>
      <c r="T35" s="88"/>
      <c r="U35" s="15" t="s">
        <v>0</v>
      </c>
      <c r="V35" s="8"/>
    </row>
    <row r="36" spans="1:22" s="1" customFormat="1" x14ac:dyDescent="0.2">
      <c r="A36" s="96" t="s">
        <v>7</v>
      </c>
      <c r="B36" s="96"/>
      <c r="C36" s="36">
        <f>AVERAGE(C29:C35)</f>
        <v>4.2442857142857147</v>
      </c>
      <c r="D36" s="36">
        <f t="shared" ref="D36:K36" si="2">AVERAGE(D29:D35)</f>
        <v>2.2128571428571426</v>
      </c>
      <c r="E36" s="36">
        <f t="shared" si="2"/>
        <v>1.1142857142857143</v>
      </c>
      <c r="F36" s="36">
        <f t="shared" si="2"/>
        <v>0.49714285714285705</v>
      </c>
      <c r="G36" s="36">
        <f t="shared" si="2"/>
        <v>0.26285714285714284</v>
      </c>
      <c r="H36" s="36">
        <f t="shared" si="2"/>
        <v>0.20714285714285713</v>
      </c>
      <c r="I36" s="36">
        <f t="shared" si="2"/>
        <v>0.1657142857142857</v>
      </c>
      <c r="J36" s="36">
        <f t="shared" si="2"/>
        <v>0.13714285714285715</v>
      </c>
      <c r="K36" s="36">
        <f t="shared" si="2"/>
        <v>0.11714285714285713</v>
      </c>
      <c r="L36" s="16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33"/>
      <c r="D37" s="33"/>
      <c r="E37" s="33"/>
      <c r="F37" s="33"/>
      <c r="G37" s="33"/>
      <c r="H37" s="33"/>
      <c r="I37" s="33"/>
      <c r="J37" s="33"/>
      <c r="K37" s="33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22</v>
      </c>
      <c r="B38" s="17"/>
      <c r="C38" s="32">
        <v>3.24</v>
      </c>
      <c r="D38" s="32">
        <v>2.11</v>
      </c>
      <c r="E38" s="32">
        <v>1.01</v>
      </c>
      <c r="F38" s="32">
        <v>0.45</v>
      </c>
      <c r="G38" s="32">
        <v>0.26</v>
      </c>
      <c r="H38" s="32">
        <v>0.23</v>
      </c>
      <c r="I38" s="32">
        <v>0.18</v>
      </c>
      <c r="J38" s="32">
        <v>0.13</v>
      </c>
      <c r="K38" s="32">
        <v>0.11</v>
      </c>
      <c r="L38" s="10"/>
      <c r="M38" s="84" t="s">
        <v>6</v>
      </c>
      <c r="N38" s="85"/>
      <c r="O38" s="85"/>
      <c r="P38" s="90" t="s">
        <v>1</v>
      </c>
      <c r="Q38" s="90"/>
      <c r="R38" s="90"/>
      <c r="S38" s="82">
        <f>AVERAGE(C38:K44)</f>
        <v>0.98984126984126963</v>
      </c>
      <c r="T38" s="82"/>
      <c r="U38" s="12" t="s">
        <v>0</v>
      </c>
      <c r="V38" s="8"/>
    </row>
    <row r="39" spans="1:22" s="1" customFormat="1" ht="12.75" x14ac:dyDescent="0.2">
      <c r="A39" s="13"/>
      <c r="B39" s="18"/>
      <c r="C39" s="32">
        <v>6.85</v>
      </c>
      <c r="D39" s="32">
        <v>2.58</v>
      </c>
      <c r="E39" s="32">
        <v>1.1599999999999999</v>
      </c>
      <c r="F39" s="32">
        <v>0.48</v>
      </c>
      <c r="G39" s="32">
        <v>0.3</v>
      </c>
      <c r="H39" s="32">
        <v>0.22</v>
      </c>
      <c r="I39" s="32">
        <v>0.16</v>
      </c>
      <c r="J39" s="32">
        <v>0.13</v>
      </c>
      <c r="K39" s="32">
        <v>0.11</v>
      </c>
      <c r="L39" s="10"/>
      <c r="M39" s="94"/>
      <c r="N39" s="95"/>
      <c r="O39" s="95"/>
      <c r="P39" s="93" t="s">
        <v>4</v>
      </c>
      <c r="Q39" s="93"/>
      <c r="R39" s="93"/>
      <c r="S39" s="83">
        <f>MEDIAN(C38:K44)</f>
        <v>0.26</v>
      </c>
      <c r="T39" s="83"/>
      <c r="U39" s="14" t="s">
        <v>0</v>
      </c>
      <c r="V39" s="8"/>
    </row>
    <row r="40" spans="1:22" s="1" customFormat="1" ht="12.75" x14ac:dyDescent="0.2">
      <c r="A40" s="13"/>
      <c r="B40" s="18"/>
      <c r="C40" s="32">
        <v>5.49</v>
      </c>
      <c r="D40" s="32">
        <v>2.29</v>
      </c>
      <c r="E40" s="32">
        <v>1.1000000000000001</v>
      </c>
      <c r="F40" s="32">
        <v>0.55000000000000004</v>
      </c>
      <c r="G40" s="32">
        <v>0.28000000000000003</v>
      </c>
      <c r="H40" s="32">
        <v>0.2</v>
      </c>
      <c r="I40" s="32">
        <v>0.17</v>
      </c>
      <c r="J40" s="32">
        <v>0.15</v>
      </c>
      <c r="K40" s="32">
        <v>0.13</v>
      </c>
      <c r="L40" s="10"/>
      <c r="M40" s="94"/>
      <c r="N40" s="95"/>
      <c r="O40" s="95"/>
      <c r="P40" s="93" t="s">
        <v>5</v>
      </c>
      <c r="Q40" s="93"/>
      <c r="R40" s="93"/>
      <c r="S40" s="83">
        <f>SMALL(C38:K44,1)</f>
        <v>0.09</v>
      </c>
      <c r="T40" s="83"/>
      <c r="U40" s="14" t="s">
        <v>0</v>
      </c>
      <c r="V40" s="8"/>
    </row>
    <row r="41" spans="1:22" s="1" customFormat="1" ht="12.75" x14ac:dyDescent="0.2">
      <c r="A41" s="13"/>
      <c r="B41" s="18"/>
      <c r="C41" s="32">
        <v>0.33</v>
      </c>
      <c r="D41" s="32">
        <v>1.34</v>
      </c>
      <c r="E41" s="32">
        <v>1.1200000000000001</v>
      </c>
      <c r="F41" s="32">
        <v>0.54</v>
      </c>
      <c r="G41" s="32">
        <v>0.26</v>
      </c>
      <c r="H41" s="32">
        <v>0.21</v>
      </c>
      <c r="I41" s="32">
        <v>0.17</v>
      </c>
      <c r="J41" s="32">
        <v>0.15</v>
      </c>
      <c r="K41" s="32">
        <v>0.13</v>
      </c>
      <c r="L41" s="10"/>
      <c r="M41" s="94"/>
      <c r="N41" s="95"/>
      <c r="O41" s="95"/>
      <c r="P41" s="93" t="s">
        <v>3</v>
      </c>
      <c r="Q41" s="93"/>
      <c r="R41" s="93"/>
      <c r="S41" s="83">
        <f>LARGE(C38:K44,1)</f>
        <v>6.85</v>
      </c>
      <c r="T41" s="83"/>
      <c r="U41" s="14" t="s">
        <v>0</v>
      </c>
      <c r="V41" s="8"/>
    </row>
    <row r="42" spans="1:22" s="1" customFormat="1" ht="12.75" x14ac:dyDescent="0.2">
      <c r="A42" s="13"/>
      <c r="B42" s="18"/>
      <c r="C42" s="32">
        <v>0.72</v>
      </c>
      <c r="D42" s="32">
        <v>2</v>
      </c>
      <c r="E42" s="32">
        <v>1.07</v>
      </c>
      <c r="F42" s="32">
        <v>0.5</v>
      </c>
      <c r="G42" s="32">
        <v>0.25</v>
      </c>
      <c r="H42" s="32">
        <v>0.21</v>
      </c>
      <c r="I42" s="32">
        <v>0.17</v>
      </c>
      <c r="J42" s="32">
        <v>0.14000000000000001</v>
      </c>
      <c r="K42" s="32">
        <v>0.12</v>
      </c>
      <c r="L42" s="10"/>
      <c r="M42" s="84" t="s">
        <v>2</v>
      </c>
      <c r="N42" s="85"/>
      <c r="O42" s="85"/>
      <c r="P42" s="90" t="s">
        <v>9</v>
      </c>
      <c r="Q42" s="90"/>
      <c r="R42" s="90"/>
      <c r="S42" s="82">
        <f>S40/S38</f>
        <v>9.0923669018601688E-2</v>
      </c>
      <c r="T42" s="82"/>
      <c r="U42" s="12"/>
      <c r="V42" s="8"/>
    </row>
    <row r="43" spans="1:22" s="1" customFormat="1" ht="12.75" x14ac:dyDescent="0.2">
      <c r="A43" s="13"/>
      <c r="B43" s="18"/>
      <c r="C43" s="32">
        <v>6.51</v>
      </c>
      <c r="D43" s="32">
        <v>2.57</v>
      </c>
      <c r="E43" s="32">
        <v>1.1499999999999999</v>
      </c>
      <c r="F43" s="32">
        <v>0.47</v>
      </c>
      <c r="G43" s="32">
        <v>0.25</v>
      </c>
      <c r="H43" s="32">
        <v>0.2</v>
      </c>
      <c r="I43" s="32">
        <v>0.16</v>
      </c>
      <c r="J43" s="32">
        <v>0.13</v>
      </c>
      <c r="K43" s="32">
        <v>0.12</v>
      </c>
      <c r="L43" s="10"/>
      <c r="M43" s="86"/>
      <c r="N43" s="87"/>
      <c r="O43" s="87"/>
      <c r="P43" s="89" t="s">
        <v>10</v>
      </c>
      <c r="Q43" s="89"/>
      <c r="R43" s="89"/>
      <c r="S43" s="88">
        <f>S40/S41</f>
        <v>1.3138686131386862E-2</v>
      </c>
      <c r="T43" s="88"/>
      <c r="U43" s="15"/>
      <c r="V43" s="8"/>
    </row>
    <row r="44" spans="1:22" s="1" customFormat="1" ht="12.75" x14ac:dyDescent="0.2">
      <c r="A44" s="13"/>
      <c r="B44" s="18"/>
      <c r="C44" s="32">
        <v>6.39</v>
      </c>
      <c r="D44" s="32">
        <v>2.5099999999999998</v>
      </c>
      <c r="E44" s="32">
        <v>1.1399999999999999</v>
      </c>
      <c r="F44" s="32">
        <v>0.47</v>
      </c>
      <c r="G44" s="32">
        <v>0.24</v>
      </c>
      <c r="H44" s="32">
        <v>0.19</v>
      </c>
      <c r="I44" s="32">
        <v>0.15</v>
      </c>
      <c r="J44" s="32">
        <v>0.12</v>
      </c>
      <c r="K44" s="32">
        <v>0.09</v>
      </c>
      <c r="L44" s="10"/>
      <c r="M44" s="91" t="s">
        <v>8</v>
      </c>
      <c r="N44" s="92"/>
      <c r="O44" s="92"/>
      <c r="P44" s="92"/>
      <c r="Q44" s="92"/>
      <c r="R44" s="92"/>
      <c r="S44" s="88">
        <f>(COUNTIF(C38:K44,"&gt;2")/COUNT(C38:K44))*100</f>
        <v>15.873015873015872</v>
      </c>
      <c r="T44" s="88"/>
      <c r="U44" s="15" t="s">
        <v>0</v>
      </c>
      <c r="V44" s="8"/>
    </row>
    <row r="45" spans="1:22" s="1" customFormat="1" x14ac:dyDescent="0.2">
      <c r="A45" s="96" t="s">
        <v>7</v>
      </c>
      <c r="B45" s="96"/>
      <c r="C45" s="36">
        <f>AVERAGE(C38:C44)</f>
        <v>4.2185714285714289</v>
      </c>
      <c r="D45" s="36">
        <f t="shared" ref="D45:K45" si="3">AVERAGE(D38:D44)</f>
        <v>2.2000000000000002</v>
      </c>
      <c r="E45" s="36">
        <f t="shared" si="3"/>
        <v>1.1071428571428572</v>
      </c>
      <c r="F45" s="36">
        <f t="shared" si="3"/>
        <v>0.49428571428571427</v>
      </c>
      <c r="G45" s="36">
        <f t="shared" si="3"/>
        <v>0.26285714285714284</v>
      </c>
      <c r="H45" s="36">
        <f t="shared" si="3"/>
        <v>0.20857142857142857</v>
      </c>
      <c r="I45" s="36">
        <f t="shared" si="3"/>
        <v>0.1657142857142857</v>
      </c>
      <c r="J45" s="36">
        <f t="shared" si="3"/>
        <v>0.13571428571428573</v>
      </c>
      <c r="K45" s="36">
        <f t="shared" si="3"/>
        <v>0.1157142857142857</v>
      </c>
      <c r="L45" s="16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33"/>
      <c r="D46" s="33"/>
      <c r="E46" s="33"/>
      <c r="F46" s="33"/>
      <c r="G46" s="33"/>
      <c r="H46" s="33"/>
      <c r="I46" s="33"/>
      <c r="J46" s="33"/>
      <c r="K46" s="33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23</v>
      </c>
      <c r="B47" s="17"/>
      <c r="C47" s="32">
        <v>3.23</v>
      </c>
      <c r="D47" s="32">
        <v>2.1</v>
      </c>
      <c r="E47" s="32">
        <v>1</v>
      </c>
      <c r="F47" s="32">
        <v>0.44</v>
      </c>
      <c r="G47" s="32">
        <v>0.25</v>
      </c>
      <c r="H47" s="32">
        <v>0.22</v>
      </c>
      <c r="I47" s="32">
        <v>0.17</v>
      </c>
      <c r="J47" s="32">
        <v>0.13</v>
      </c>
      <c r="K47" s="32">
        <v>0.1</v>
      </c>
      <c r="L47" s="10"/>
      <c r="M47" s="84" t="s">
        <v>6</v>
      </c>
      <c r="N47" s="85"/>
      <c r="O47" s="85"/>
      <c r="P47" s="90" t="s">
        <v>1</v>
      </c>
      <c r="Q47" s="90"/>
      <c r="R47" s="90"/>
      <c r="S47" s="82">
        <f>AVERAGE(C47:K53)</f>
        <v>0.98412698412698441</v>
      </c>
      <c r="T47" s="82"/>
      <c r="U47" s="12" t="s">
        <v>0</v>
      </c>
      <c r="V47" s="8"/>
    </row>
    <row r="48" spans="1:22" s="1" customFormat="1" ht="12.75" x14ac:dyDescent="0.2">
      <c r="A48" s="13"/>
      <c r="B48" s="18"/>
      <c r="C48" s="32">
        <v>6.84</v>
      </c>
      <c r="D48" s="32">
        <v>2.57</v>
      </c>
      <c r="E48" s="32">
        <v>1.1499999999999999</v>
      </c>
      <c r="F48" s="32">
        <v>0.47</v>
      </c>
      <c r="G48" s="32">
        <v>0.3</v>
      </c>
      <c r="H48" s="32">
        <v>0.21</v>
      </c>
      <c r="I48" s="32">
        <v>0.16</v>
      </c>
      <c r="J48" s="32">
        <v>0.13</v>
      </c>
      <c r="K48" s="32">
        <v>0.11</v>
      </c>
      <c r="L48" s="10"/>
      <c r="M48" s="94"/>
      <c r="N48" s="95"/>
      <c r="O48" s="95"/>
      <c r="P48" s="93" t="s">
        <v>4</v>
      </c>
      <c r="Q48" s="93"/>
      <c r="R48" s="93"/>
      <c r="S48" s="83">
        <f>MEDIAN(C47:K53)</f>
        <v>0.25</v>
      </c>
      <c r="T48" s="83"/>
      <c r="U48" s="14" t="s">
        <v>0</v>
      </c>
      <c r="V48" s="8"/>
    </row>
    <row r="49" spans="1:22" s="1" customFormat="1" ht="12.75" x14ac:dyDescent="0.2">
      <c r="A49" s="13"/>
      <c r="B49" s="18"/>
      <c r="C49" s="32">
        <v>5.47</v>
      </c>
      <c r="D49" s="32">
        <v>2.27</v>
      </c>
      <c r="E49" s="32">
        <v>1.0900000000000001</v>
      </c>
      <c r="F49" s="32">
        <v>0.54</v>
      </c>
      <c r="G49" s="32">
        <v>0.28000000000000003</v>
      </c>
      <c r="H49" s="32">
        <v>0.2</v>
      </c>
      <c r="I49" s="32">
        <v>0.17</v>
      </c>
      <c r="J49" s="32">
        <v>0.14000000000000001</v>
      </c>
      <c r="K49" s="32">
        <v>0.12</v>
      </c>
      <c r="L49" s="10"/>
      <c r="M49" s="94"/>
      <c r="N49" s="95"/>
      <c r="O49" s="95"/>
      <c r="P49" s="93" t="s">
        <v>5</v>
      </c>
      <c r="Q49" s="93"/>
      <c r="R49" s="93"/>
      <c r="S49" s="83">
        <f>SMALL(C47:K53,1)</f>
        <v>0.09</v>
      </c>
      <c r="T49" s="83"/>
      <c r="U49" s="14" t="s">
        <v>0</v>
      </c>
      <c r="V49" s="8"/>
    </row>
    <row r="50" spans="1:22" s="1" customFormat="1" ht="12.75" x14ac:dyDescent="0.2">
      <c r="A50" s="13"/>
      <c r="B50" s="18"/>
      <c r="C50" s="32">
        <v>0.32</v>
      </c>
      <c r="D50" s="32">
        <v>1.32</v>
      </c>
      <c r="E50" s="32">
        <v>1.1100000000000001</v>
      </c>
      <c r="F50" s="32">
        <v>0.54</v>
      </c>
      <c r="G50" s="32">
        <v>0.25</v>
      </c>
      <c r="H50" s="32">
        <v>0.2</v>
      </c>
      <c r="I50" s="32">
        <v>0.17</v>
      </c>
      <c r="J50" s="32">
        <v>0.15</v>
      </c>
      <c r="K50" s="32">
        <v>0.13</v>
      </c>
      <c r="L50" s="10"/>
      <c r="M50" s="94"/>
      <c r="N50" s="95"/>
      <c r="O50" s="95"/>
      <c r="P50" s="93" t="s">
        <v>3</v>
      </c>
      <c r="Q50" s="93"/>
      <c r="R50" s="93"/>
      <c r="S50" s="83">
        <f>LARGE(C47:K53,1)</f>
        <v>6.84</v>
      </c>
      <c r="T50" s="83"/>
      <c r="U50" s="14" t="s">
        <v>0</v>
      </c>
      <c r="V50" s="8"/>
    </row>
    <row r="51" spans="1:22" s="1" customFormat="1" ht="12.75" x14ac:dyDescent="0.2">
      <c r="A51" s="13"/>
      <c r="B51" s="18"/>
      <c r="C51" s="32">
        <v>0.71</v>
      </c>
      <c r="D51" s="32">
        <v>1.99</v>
      </c>
      <c r="E51" s="32">
        <v>1.06</v>
      </c>
      <c r="F51" s="32">
        <v>0.5</v>
      </c>
      <c r="G51" s="32">
        <v>0.25</v>
      </c>
      <c r="H51" s="32">
        <v>0.2</v>
      </c>
      <c r="I51" s="32">
        <v>0.17</v>
      </c>
      <c r="J51" s="32">
        <v>0.14000000000000001</v>
      </c>
      <c r="K51" s="32">
        <v>0.12</v>
      </c>
      <c r="L51" s="10"/>
      <c r="M51" s="84" t="s">
        <v>2</v>
      </c>
      <c r="N51" s="85"/>
      <c r="O51" s="85"/>
      <c r="P51" s="90" t="s">
        <v>9</v>
      </c>
      <c r="Q51" s="90"/>
      <c r="R51" s="90"/>
      <c r="S51" s="82">
        <f>S49/S47</f>
        <v>9.1451612903225774E-2</v>
      </c>
      <c r="T51" s="82"/>
      <c r="U51" s="12"/>
      <c r="V51" s="8"/>
    </row>
    <row r="52" spans="1:22" s="1" customFormat="1" ht="12.75" x14ac:dyDescent="0.2">
      <c r="A52" s="13"/>
      <c r="B52" s="18"/>
      <c r="C52" s="32">
        <v>6.51</v>
      </c>
      <c r="D52" s="32">
        <v>2.56</v>
      </c>
      <c r="E52" s="32">
        <v>1.1399999999999999</v>
      </c>
      <c r="F52" s="32">
        <v>0.47</v>
      </c>
      <c r="G52" s="32">
        <v>0.25</v>
      </c>
      <c r="H52" s="32">
        <v>0.2</v>
      </c>
      <c r="I52" s="32">
        <v>0.16</v>
      </c>
      <c r="J52" s="32">
        <v>0.13</v>
      </c>
      <c r="K52" s="32">
        <v>0.11</v>
      </c>
      <c r="L52" s="10"/>
      <c r="M52" s="86"/>
      <c r="N52" s="87"/>
      <c r="O52" s="87"/>
      <c r="P52" s="89" t="s">
        <v>10</v>
      </c>
      <c r="Q52" s="89"/>
      <c r="R52" s="89"/>
      <c r="S52" s="88">
        <f>S49/S50</f>
        <v>1.3157894736842105E-2</v>
      </c>
      <c r="T52" s="88"/>
      <c r="U52" s="15"/>
      <c r="V52" s="8"/>
    </row>
    <row r="53" spans="1:22" s="1" customFormat="1" ht="12.75" x14ac:dyDescent="0.2">
      <c r="A53" s="13"/>
      <c r="B53" s="18"/>
      <c r="C53" s="32">
        <v>6.39</v>
      </c>
      <c r="D53" s="32">
        <v>2.5</v>
      </c>
      <c r="E53" s="32">
        <v>1.1399999999999999</v>
      </c>
      <c r="F53" s="32">
        <v>0.46</v>
      </c>
      <c r="G53" s="32">
        <v>0.24</v>
      </c>
      <c r="H53" s="32">
        <v>0.19</v>
      </c>
      <c r="I53" s="32">
        <v>0.15</v>
      </c>
      <c r="J53" s="32">
        <v>0.12</v>
      </c>
      <c r="K53" s="32">
        <v>0.09</v>
      </c>
      <c r="L53" s="10"/>
      <c r="M53" s="91" t="s">
        <v>8</v>
      </c>
      <c r="N53" s="92"/>
      <c r="O53" s="92"/>
      <c r="P53" s="92"/>
      <c r="Q53" s="92"/>
      <c r="R53" s="92"/>
      <c r="S53" s="88">
        <f>(COUNTIF(C47:K53,"&gt;2")/COUNT(C47:K53))*100</f>
        <v>15.873015873015872</v>
      </c>
      <c r="T53" s="88"/>
      <c r="U53" s="15" t="s">
        <v>0</v>
      </c>
      <c r="V53" s="8"/>
    </row>
    <row r="54" spans="1:22" s="1" customFormat="1" x14ac:dyDescent="0.2">
      <c r="A54" s="96" t="s">
        <v>7</v>
      </c>
      <c r="B54" s="96"/>
      <c r="C54" s="36">
        <f>AVERAGE(C47:C53)</f>
        <v>4.21</v>
      </c>
      <c r="D54" s="36">
        <f t="shared" ref="D54:K54" si="4">AVERAGE(D47:D53)</f>
        <v>2.1871428571428573</v>
      </c>
      <c r="E54" s="36">
        <f t="shared" si="4"/>
        <v>1.0985714285714285</v>
      </c>
      <c r="F54" s="36">
        <f t="shared" si="4"/>
        <v>0.48857142857142855</v>
      </c>
      <c r="G54" s="36">
        <f t="shared" si="4"/>
        <v>0.26</v>
      </c>
      <c r="H54" s="36">
        <f t="shared" si="4"/>
        <v>0.20285714285714285</v>
      </c>
      <c r="I54" s="36">
        <f t="shared" si="4"/>
        <v>0.16428571428571428</v>
      </c>
      <c r="J54" s="36">
        <f t="shared" si="4"/>
        <v>0.13428571428571429</v>
      </c>
      <c r="K54" s="36">
        <f t="shared" si="4"/>
        <v>0.11142857142857143</v>
      </c>
      <c r="L54" s="16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33"/>
      <c r="D55" s="33"/>
      <c r="E55" s="33"/>
      <c r="F55" s="33"/>
      <c r="G55" s="33"/>
      <c r="H55" s="33"/>
      <c r="I55" s="33"/>
      <c r="J55" s="33"/>
      <c r="K55" s="33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24</v>
      </c>
      <c r="B56" s="17"/>
      <c r="C56" s="32">
        <v>3.22</v>
      </c>
      <c r="D56" s="32">
        <v>2.09</v>
      </c>
      <c r="E56" s="32">
        <v>0.99</v>
      </c>
      <c r="F56" s="32">
        <v>0.42</v>
      </c>
      <c r="G56" s="32">
        <v>0.24</v>
      </c>
      <c r="H56" s="32">
        <v>0.21</v>
      </c>
      <c r="I56" s="32">
        <v>0.16</v>
      </c>
      <c r="J56" s="32">
        <v>0.12</v>
      </c>
      <c r="K56" s="32">
        <v>0.1</v>
      </c>
      <c r="L56" s="10"/>
      <c r="M56" s="84" t="s">
        <v>6</v>
      </c>
      <c r="N56" s="85"/>
      <c r="O56" s="85"/>
      <c r="P56" s="90" t="s">
        <v>1</v>
      </c>
      <c r="Q56" s="90"/>
      <c r="R56" s="90"/>
      <c r="S56" s="82">
        <f>AVERAGE(C56:K62)</f>
        <v>0.97714285714285731</v>
      </c>
      <c r="T56" s="82"/>
      <c r="U56" s="12" t="s">
        <v>0</v>
      </c>
      <c r="V56" s="8"/>
    </row>
    <row r="57" spans="1:22" s="1" customFormat="1" ht="12.75" x14ac:dyDescent="0.2">
      <c r="A57" s="13"/>
      <c r="B57" s="18"/>
      <c r="C57" s="32">
        <v>6.82</v>
      </c>
      <c r="D57" s="32">
        <v>2.56</v>
      </c>
      <c r="E57" s="32">
        <v>1.1299999999999999</v>
      </c>
      <c r="F57" s="32">
        <v>0.46</v>
      </c>
      <c r="G57" s="32">
        <v>0.28999999999999998</v>
      </c>
      <c r="H57" s="32">
        <v>0.2</v>
      </c>
      <c r="I57" s="32">
        <v>0.15</v>
      </c>
      <c r="J57" s="32">
        <v>0.12</v>
      </c>
      <c r="K57" s="32">
        <v>0.11</v>
      </c>
      <c r="L57" s="10"/>
      <c r="M57" s="94"/>
      <c r="N57" s="95"/>
      <c r="O57" s="95"/>
      <c r="P57" s="93" t="s">
        <v>4</v>
      </c>
      <c r="Q57" s="93"/>
      <c r="R57" s="93"/>
      <c r="S57" s="83">
        <f>MEDIAN(C56:K62)</f>
        <v>0.24</v>
      </c>
      <c r="T57" s="83"/>
      <c r="U57" s="14" t="s">
        <v>0</v>
      </c>
      <c r="V57" s="8"/>
    </row>
    <row r="58" spans="1:22" s="1" customFormat="1" ht="12.75" x14ac:dyDescent="0.2">
      <c r="A58" s="13"/>
      <c r="B58" s="18"/>
      <c r="C58" s="32">
        <v>5.48</v>
      </c>
      <c r="D58" s="32">
        <v>2.27</v>
      </c>
      <c r="E58" s="32">
        <v>1.08</v>
      </c>
      <c r="F58" s="32">
        <v>0.53</v>
      </c>
      <c r="G58" s="32">
        <v>0.26</v>
      </c>
      <c r="H58" s="32">
        <v>0.19</v>
      </c>
      <c r="I58" s="32">
        <v>0.16</v>
      </c>
      <c r="J58" s="32">
        <v>0.14000000000000001</v>
      </c>
      <c r="K58" s="32">
        <v>0.12</v>
      </c>
      <c r="L58" s="10"/>
      <c r="M58" s="94"/>
      <c r="N58" s="95"/>
      <c r="O58" s="95"/>
      <c r="P58" s="93" t="s">
        <v>5</v>
      </c>
      <c r="Q58" s="93"/>
      <c r="R58" s="93"/>
      <c r="S58" s="83">
        <f>SMALL(C56:K62,1)</f>
        <v>0.09</v>
      </c>
      <c r="T58" s="83"/>
      <c r="U58" s="14" t="s">
        <v>0</v>
      </c>
      <c r="V58" s="8"/>
    </row>
    <row r="59" spans="1:22" s="1" customFormat="1" ht="12.75" x14ac:dyDescent="0.2">
      <c r="A59" s="13"/>
      <c r="B59" s="18"/>
      <c r="C59" s="32">
        <v>0.31</v>
      </c>
      <c r="D59" s="32">
        <v>1.32</v>
      </c>
      <c r="E59" s="32">
        <v>1.1000000000000001</v>
      </c>
      <c r="F59" s="32">
        <v>0.52</v>
      </c>
      <c r="G59" s="32">
        <v>0.24</v>
      </c>
      <c r="H59" s="32">
        <v>0.19</v>
      </c>
      <c r="I59" s="32">
        <v>0.16</v>
      </c>
      <c r="J59" s="32">
        <v>0.14000000000000001</v>
      </c>
      <c r="K59" s="32">
        <v>0.13</v>
      </c>
      <c r="L59" s="10"/>
      <c r="M59" s="94"/>
      <c r="N59" s="95"/>
      <c r="O59" s="95"/>
      <c r="P59" s="93" t="s">
        <v>3</v>
      </c>
      <c r="Q59" s="93"/>
      <c r="R59" s="93"/>
      <c r="S59" s="83">
        <f>LARGE(C56:K62,1)</f>
        <v>6.82</v>
      </c>
      <c r="T59" s="83"/>
      <c r="U59" s="14" t="s">
        <v>0</v>
      </c>
      <c r="V59" s="8"/>
    </row>
    <row r="60" spans="1:22" s="1" customFormat="1" ht="12.75" x14ac:dyDescent="0.2">
      <c r="A60" s="13"/>
      <c r="B60" s="18"/>
      <c r="C60" s="32">
        <v>0.71</v>
      </c>
      <c r="D60" s="32">
        <v>1.99</v>
      </c>
      <c r="E60" s="32">
        <v>1.06</v>
      </c>
      <c r="F60" s="32">
        <v>0.49</v>
      </c>
      <c r="G60" s="32">
        <v>0.24</v>
      </c>
      <c r="H60" s="32">
        <v>0.19</v>
      </c>
      <c r="I60" s="32">
        <v>0.16</v>
      </c>
      <c r="J60" s="32">
        <v>0.13</v>
      </c>
      <c r="K60" s="32">
        <v>0.12</v>
      </c>
      <c r="L60" s="10"/>
      <c r="M60" s="84" t="s">
        <v>2</v>
      </c>
      <c r="N60" s="85"/>
      <c r="O60" s="85"/>
      <c r="P60" s="90" t="s">
        <v>9</v>
      </c>
      <c r="Q60" s="90"/>
      <c r="R60" s="90"/>
      <c r="S60" s="82">
        <f>S58/S56</f>
        <v>9.2105263157894718E-2</v>
      </c>
      <c r="T60" s="82"/>
      <c r="U60" s="12"/>
      <c r="V60" s="8"/>
    </row>
    <row r="61" spans="1:22" s="1" customFormat="1" ht="12.75" x14ac:dyDescent="0.2">
      <c r="A61" s="13"/>
      <c r="B61" s="18"/>
      <c r="C61" s="32">
        <v>6.51</v>
      </c>
      <c r="D61" s="32">
        <v>2.57</v>
      </c>
      <c r="E61" s="32">
        <v>1.1399999999999999</v>
      </c>
      <c r="F61" s="32">
        <v>0.46</v>
      </c>
      <c r="G61" s="32">
        <v>0.24</v>
      </c>
      <c r="H61" s="32">
        <v>0.19</v>
      </c>
      <c r="I61" s="32">
        <v>0.15</v>
      </c>
      <c r="J61" s="32">
        <v>0.13</v>
      </c>
      <c r="K61" s="32">
        <v>0.11</v>
      </c>
      <c r="L61" s="10"/>
      <c r="M61" s="86"/>
      <c r="N61" s="87"/>
      <c r="O61" s="87"/>
      <c r="P61" s="89" t="s">
        <v>10</v>
      </c>
      <c r="Q61" s="89"/>
      <c r="R61" s="89"/>
      <c r="S61" s="88">
        <f>S58/S59</f>
        <v>1.3196480938416421E-2</v>
      </c>
      <c r="T61" s="88"/>
      <c r="U61" s="15"/>
      <c r="V61" s="8"/>
    </row>
    <row r="62" spans="1:22" s="1" customFormat="1" ht="12.75" x14ac:dyDescent="0.2">
      <c r="A62" s="13"/>
      <c r="B62" s="18"/>
      <c r="C62" s="32">
        <v>6.38</v>
      </c>
      <c r="D62" s="32">
        <v>2.5</v>
      </c>
      <c r="E62" s="32">
        <v>1.1299999999999999</v>
      </c>
      <c r="F62" s="32">
        <v>0.46</v>
      </c>
      <c r="G62" s="32">
        <v>0.23</v>
      </c>
      <c r="H62" s="32">
        <v>0.18</v>
      </c>
      <c r="I62" s="32">
        <v>0.15</v>
      </c>
      <c r="J62" s="32">
        <v>0.12</v>
      </c>
      <c r="K62" s="32">
        <v>0.09</v>
      </c>
      <c r="L62" s="10"/>
      <c r="M62" s="91" t="s">
        <v>8</v>
      </c>
      <c r="N62" s="92"/>
      <c r="O62" s="92"/>
      <c r="P62" s="92"/>
      <c r="Q62" s="92"/>
      <c r="R62" s="92"/>
      <c r="S62" s="88">
        <f>(COUNTIF(C56:K62,"&gt;2")/COUNT(C56:K62))*100</f>
        <v>15.873015873015872</v>
      </c>
      <c r="T62" s="88"/>
      <c r="U62" s="15" t="s">
        <v>0</v>
      </c>
      <c r="V62" s="8"/>
    </row>
    <row r="63" spans="1:22" s="1" customFormat="1" x14ac:dyDescent="0.2">
      <c r="A63" s="96" t="s">
        <v>7</v>
      </c>
      <c r="B63" s="96"/>
      <c r="C63" s="36">
        <f>AVERAGE(C56:C62)</f>
        <v>4.2042857142857146</v>
      </c>
      <c r="D63" s="36">
        <f t="shared" ref="D63:K63" si="5">AVERAGE(D56:D62)</f>
        <v>2.1857142857142859</v>
      </c>
      <c r="E63" s="36">
        <f t="shared" si="5"/>
        <v>1.0900000000000001</v>
      </c>
      <c r="F63" s="36">
        <f t="shared" si="5"/>
        <v>0.47714285714285715</v>
      </c>
      <c r="G63" s="36">
        <f t="shared" si="5"/>
        <v>0.24857142857142858</v>
      </c>
      <c r="H63" s="36">
        <f t="shared" si="5"/>
        <v>0.19285714285714284</v>
      </c>
      <c r="I63" s="36">
        <f t="shared" si="5"/>
        <v>0.15571428571428572</v>
      </c>
      <c r="J63" s="36">
        <f t="shared" si="5"/>
        <v>0.12857142857142859</v>
      </c>
      <c r="K63" s="36">
        <f t="shared" si="5"/>
        <v>0.11142857142857143</v>
      </c>
      <c r="L63" s="16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A63:B63"/>
    <mergeCell ref="M60:O61"/>
    <mergeCell ref="P60:R60"/>
    <mergeCell ref="S60:T60"/>
    <mergeCell ref="P61:R61"/>
    <mergeCell ref="S61:T61"/>
    <mergeCell ref="M62:R62"/>
    <mergeCell ref="S62:T62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A17:B17"/>
    <mergeCell ref="N17:U17"/>
    <mergeCell ref="A18:E18"/>
    <mergeCell ref="N18:P18"/>
    <mergeCell ref="Q18:S18"/>
    <mergeCell ref="T18:U18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S33" sqref="A1:XFD1048576"/>
    </sheetView>
  </sheetViews>
  <sheetFormatPr defaultColWidth="0" defaultRowHeight="11.25" customHeight="1" zeroHeight="1" x14ac:dyDescent="0.2"/>
  <cols>
    <col min="1" max="1" width="6.5703125" style="3" customWidth="1"/>
    <col min="2" max="2" width="1" style="3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1:22" x14ac:dyDescent="0.2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1:22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1:22" x14ac:dyDescent="0.2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1:22" x14ac:dyDescent="0.2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1:22" x14ac:dyDescent="0.2">
      <c r="A5" s="5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1:22" x14ac:dyDescent="0.2">
      <c r="A6" s="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1:22" x14ac:dyDescent="0.2">
      <c r="A7" s="5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1:22" x14ac:dyDescent="0.2">
      <c r="A8" s="5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1:22" x14ac:dyDescent="0.2">
      <c r="A9" s="5"/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1:22" x14ac:dyDescent="0.2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1:22" x14ac:dyDescent="0.2">
      <c r="A11" s="5"/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1:22" x14ac:dyDescent="0.2">
      <c r="A12" s="5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1:22" x14ac:dyDescent="0.2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1:22" x14ac:dyDescent="0.2">
      <c r="A14" s="5"/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1:22" x14ac:dyDescent="0.2">
      <c r="A15" s="5"/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1:22" x14ac:dyDescent="0.2">
      <c r="A16" s="5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98" t="s">
        <v>18</v>
      </c>
      <c r="B17" s="98"/>
      <c r="C17" s="24">
        <v>0.5</v>
      </c>
      <c r="D17" s="27">
        <f t="shared" ref="D17:K17" si="0">C17+$F$18</f>
        <v>1</v>
      </c>
      <c r="E17" s="27">
        <f t="shared" si="0"/>
        <v>1.5</v>
      </c>
      <c r="F17" s="27">
        <f t="shared" si="0"/>
        <v>2</v>
      </c>
      <c r="G17" s="27">
        <f t="shared" si="0"/>
        <v>2.5</v>
      </c>
      <c r="H17" s="27">
        <f t="shared" si="0"/>
        <v>3</v>
      </c>
      <c r="I17" s="27">
        <f t="shared" si="0"/>
        <v>3.5</v>
      </c>
      <c r="J17" s="27">
        <f t="shared" si="0"/>
        <v>4</v>
      </c>
      <c r="K17" s="27">
        <f t="shared" si="0"/>
        <v>4.5</v>
      </c>
      <c r="L17" s="30" t="s">
        <v>19</v>
      </c>
      <c r="M17" s="23" t="s">
        <v>11</v>
      </c>
      <c r="N17" s="97" t="s">
        <v>36</v>
      </c>
      <c r="O17" s="97"/>
      <c r="P17" s="97"/>
      <c r="Q17" s="97"/>
      <c r="R17" s="97"/>
      <c r="S17" s="97"/>
      <c r="T17" s="97"/>
      <c r="U17" s="97"/>
      <c r="V17" s="8"/>
    </row>
    <row r="18" spans="1:23" s="1" customFormat="1" x14ac:dyDescent="0.2">
      <c r="A18" s="99" t="s">
        <v>17</v>
      </c>
      <c r="B18" s="99"/>
      <c r="C18" s="99"/>
      <c r="D18" s="99"/>
      <c r="E18" s="99"/>
      <c r="F18" s="22">
        <v>0.5</v>
      </c>
      <c r="G18" s="35" t="s">
        <v>14</v>
      </c>
      <c r="H18" s="19"/>
      <c r="I18" s="19"/>
      <c r="J18" s="19"/>
      <c r="K18" s="19"/>
      <c r="L18" s="19"/>
      <c r="M18" s="29" t="s">
        <v>15</v>
      </c>
      <c r="N18" s="97" t="s">
        <v>12</v>
      </c>
      <c r="O18" s="97"/>
      <c r="P18" s="97"/>
      <c r="Q18" s="100" t="s">
        <v>16</v>
      </c>
      <c r="R18" s="100"/>
      <c r="S18" s="100"/>
      <c r="T18" s="97" t="s">
        <v>13</v>
      </c>
      <c r="U18" s="97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34"/>
      <c r="T19" s="34"/>
      <c r="U19" s="20"/>
      <c r="V19" s="8"/>
    </row>
    <row r="20" spans="1:23" s="1" customFormat="1" x14ac:dyDescent="0.2">
      <c r="A20" s="9" t="s">
        <v>20</v>
      </c>
      <c r="B20" s="17"/>
      <c r="C20" s="32">
        <v>3.25</v>
      </c>
      <c r="D20" s="32">
        <v>2.14</v>
      </c>
      <c r="E20" s="32">
        <v>1.03</v>
      </c>
      <c r="F20" s="32">
        <v>0.46</v>
      </c>
      <c r="G20" s="32">
        <v>0.27</v>
      </c>
      <c r="H20" s="32">
        <v>0.24</v>
      </c>
      <c r="I20" s="32">
        <v>0.19</v>
      </c>
      <c r="J20" s="32">
        <v>0.14000000000000001</v>
      </c>
      <c r="K20" s="32">
        <v>0.12</v>
      </c>
      <c r="L20" s="10"/>
      <c r="M20" s="84" t="s">
        <v>6</v>
      </c>
      <c r="N20" s="85"/>
      <c r="O20" s="85"/>
      <c r="P20" s="90" t="s">
        <v>1</v>
      </c>
      <c r="Q20" s="90"/>
      <c r="R20" s="90"/>
      <c r="S20" s="82">
        <f>AVERAGE(C20:K26)</f>
        <v>1.0023809523809524</v>
      </c>
      <c r="T20" s="82"/>
      <c r="U20" s="12" t="s">
        <v>0</v>
      </c>
      <c r="V20" s="8"/>
    </row>
    <row r="21" spans="1:23" s="1" customFormat="1" ht="12.75" x14ac:dyDescent="0.2">
      <c r="A21" s="13"/>
      <c r="B21" s="18"/>
      <c r="C21" s="32">
        <v>6.88</v>
      </c>
      <c r="D21" s="32">
        <v>2.62</v>
      </c>
      <c r="E21" s="32">
        <v>1.1599999999999999</v>
      </c>
      <c r="F21" s="32">
        <v>0.49</v>
      </c>
      <c r="G21" s="32">
        <v>0.31</v>
      </c>
      <c r="H21" s="32">
        <v>0.23</v>
      </c>
      <c r="I21" s="32">
        <v>0.17</v>
      </c>
      <c r="J21" s="32">
        <v>0.14000000000000001</v>
      </c>
      <c r="K21" s="32">
        <v>0.12</v>
      </c>
      <c r="L21" s="10"/>
      <c r="M21" s="94"/>
      <c r="N21" s="95"/>
      <c r="O21" s="95"/>
      <c r="P21" s="93" t="s">
        <v>4</v>
      </c>
      <c r="Q21" s="93"/>
      <c r="R21" s="93"/>
      <c r="S21" s="83">
        <f>MEDIAN(C20:K26)</f>
        <v>0.27</v>
      </c>
      <c r="T21" s="83"/>
      <c r="U21" s="14" t="s">
        <v>0</v>
      </c>
      <c r="V21" s="8"/>
    </row>
    <row r="22" spans="1:23" s="1" customFormat="1" ht="12.75" x14ac:dyDescent="0.2">
      <c r="A22" s="13"/>
      <c r="B22" s="18"/>
      <c r="C22" s="32">
        <v>5.55</v>
      </c>
      <c r="D22" s="32">
        <v>2.31</v>
      </c>
      <c r="E22" s="32">
        <v>1.1200000000000001</v>
      </c>
      <c r="F22" s="32">
        <v>0.56999999999999995</v>
      </c>
      <c r="G22" s="32">
        <v>0.3</v>
      </c>
      <c r="H22" s="32">
        <v>0.22</v>
      </c>
      <c r="I22" s="32">
        <v>0.18</v>
      </c>
      <c r="J22" s="32">
        <v>0.16</v>
      </c>
      <c r="K22" s="32">
        <v>0.14000000000000001</v>
      </c>
      <c r="L22" s="10"/>
      <c r="M22" s="94"/>
      <c r="N22" s="95"/>
      <c r="O22" s="95"/>
      <c r="P22" s="93" t="s">
        <v>5</v>
      </c>
      <c r="Q22" s="93"/>
      <c r="R22" s="93"/>
      <c r="S22" s="83">
        <f>SMALL(C20:K26,1)</f>
        <v>0.1</v>
      </c>
      <c r="T22" s="83"/>
      <c r="U22" s="14" t="s">
        <v>0</v>
      </c>
      <c r="V22" s="8"/>
    </row>
    <row r="23" spans="1:23" s="1" customFormat="1" ht="12.75" x14ac:dyDescent="0.2">
      <c r="A23" s="13"/>
      <c r="B23" s="18"/>
      <c r="C23" s="32">
        <v>0.37</v>
      </c>
      <c r="D23" s="32">
        <v>1.37</v>
      </c>
      <c r="E23" s="32">
        <v>1.1499999999999999</v>
      </c>
      <c r="F23" s="32">
        <v>0.56000000000000005</v>
      </c>
      <c r="G23" s="32">
        <v>0.27</v>
      </c>
      <c r="H23" s="32">
        <v>0.22</v>
      </c>
      <c r="I23" s="32">
        <v>0.19</v>
      </c>
      <c r="J23" s="32">
        <v>0.16</v>
      </c>
      <c r="K23" s="32">
        <v>0.14000000000000001</v>
      </c>
      <c r="L23" s="10"/>
      <c r="M23" s="94"/>
      <c r="N23" s="95"/>
      <c r="O23" s="95"/>
      <c r="P23" s="93" t="s">
        <v>3</v>
      </c>
      <c r="Q23" s="93"/>
      <c r="R23" s="93"/>
      <c r="S23" s="83">
        <f>LARGE(C20:K26,1)</f>
        <v>6.88</v>
      </c>
      <c r="T23" s="83"/>
      <c r="U23" s="14" t="s">
        <v>0</v>
      </c>
      <c r="V23" s="8"/>
    </row>
    <row r="24" spans="1:23" s="1" customFormat="1" ht="12.75" x14ac:dyDescent="0.2">
      <c r="A24" s="13"/>
      <c r="B24" s="18"/>
      <c r="C24" s="32">
        <v>0.75</v>
      </c>
      <c r="D24" s="32">
        <v>2</v>
      </c>
      <c r="E24" s="32">
        <v>1.1000000000000001</v>
      </c>
      <c r="F24" s="32">
        <v>0.53</v>
      </c>
      <c r="G24" s="32">
        <v>0.27</v>
      </c>
      <c r="H24" s="32">
        <v>0.22</v>
      </c>
      <c r="I24" s="32">
        <v>0.18</v>
      </c>
      <c r="J24" s="32">
        <v>0.15</v>
      </c>
      <c r="K24" s="32">
        <v>0.13</v>
      </c>
      <c r="L24" s="10"/>
      <c r="M24" s="84" t="s">
        <v>2</v>
      </c>
      <c r="N24" s="85"/>
      <c r="O24" s="85"/>
      <c r="P24" s="90" t="s">
        <v>9</v>
      </c>
      <c r="Q24" s="90"/>
      <c r="R24" s="90"/>
      <c r="S24" s="82">
        <f>S22/S20</f>
        <v>9.9762470308788612E-2</v>
      </c>
      <c r="T24" s="82"/>
      <c r="U24" s="12"/>
      <c r="V24" s="8"/>
    </row>
    <row r="25" spans="1:23" s="1" customFormat="1" ht="12.75" x14ac:dyDescent="0.2">
      <c r="A25" s="13"/>
      <c r="B25" s="18"/>
      <c r="C25" s="32">
        <v>6.57</v>
      </c>
      <c r="D25" s="32">
        <v>2.52</v>
      </c>
      <c r="E25" s="32">
        <v>1.1499999999999999</v>
      </c>
      <c r="F25" s="32">
        <v>0.49</v>
      </c>
      <c r="G25" s="32">
        <v>0.26</v>
      </c>
      <c r="H25" s="32">
        <v>0.21</v>
      </c>
      <c r="I25" s="32">
        <v>0.17</v>
      </c>
      <c r="J25" s="32">
        <v>0.14000000000000001</v>
      </c>
      <c r="K25" s="32">
        <v>0.12</v>
      </c>
      <c r="L25" s="10"/>
      <c r="M25" s="86"/>
      <c r="N25" s="87"/>
      <c r="O25" s="87"/>
      <c r="P25" s="89" t="s">
        <v>10</v>
      </c>
      <c r="Q25" s="89"/>
      <c r="R25" s="89"/>
      <c r="S25" s="88">
        <f>S22/S23</f>
        <v>1.4534883720930234E-2</v>
      </c>
      <c r="T25" s="88"/>
      <c r="U25" s="15"/>
      <c r="V25" s="8"/>
    </row>
    <row r="26" spans="1:23" s="1" customFormat="1" ht="12.75" x14ac:dyDescent="0.2">
      <c r="A26" s="13"/>
      <c r="B26" s="18"/>
      <c r="C26" s="32">
        <v>6.3</v>
      </c>
      <c r="D26" s="32">
        <v>2.4900000000000002</v>
      </c>
      <c r="E26" s="32">
        <v>1.1399999999999999</v>
      </c>
      <c r="F26" s="32">
        <v>0.47</v>
      </c>
      <c r="G26" s="32">
        <v>0.26</v>
      </c>
      <c r="H26" s="32">
        <v>0.2</v>
      </c>
      <c r="I26" s="32">
        <v>0.16</v>
      </c>
      <c r="J26" s="32">
        <v>0.13</v>
      </c>
      <c r="K26" s="32">
        <v>0.1</v>
      </c>
      <c r="L26" s="10"/>
      <c r="M26" s="91" t="s">
        <v>8</v>
      </c>
      <c r="N26" s="92"/>
      <c r="O26" s="92"/>
      <c r="P26" s="92"/>
      <c r="Q26" s="92"/>
      <c r="R26" s="92"/>
      <c r="S26" s="88">
        <f>(COUNTIF(C20:K26,"&gt;2")/COUNT(C20:K26))*100</f>
        <v>15.873015873015872</v>
      </c>
      <c r="T26" s="88"/>
      <c r="U26" s="15" t="s">
        <v>0</v>
      </c>
      <c r="V26" s="8"/>
    </row>
    <row r="27" spans="1:23" s="1" customFormat="1" x14ac:dyDescent="0.2">
      <c r="A27" s="96" t="s">
        <v>7</v>
      </c>
      <c r="B27" s="96"/>
      <c r="C27" s="36">
        <f>AVERAGE(C20:C26)</f>
        <v>4.2385714285714284</v>
      </c>
      <c r="D27" s="36">
        <f t="shared" ref="D27:K27" si="1">AVERAGE(D20:D26)</f>
        <v>2.2071428571428573</v>
      </c>
      <c r="E27" s="36">
        <f t="shared" si="1"/>
        <v>1.1214285714285714</v>
      </c>
      <c r="F27" s="36">
        <f t="shared" si="1"/>
        <v>0.51</v>
      </c>
      <c r="G27" s="36">
        <f t="shared" si="1"/>
        <v>0.27714285714285719</v>
      </c>
      <c r="H27" s="36">
        <f t="shared" si="1"/>
        <v>0.21999999999999997</v>
      </c>
      <c r="I27" s="36">
        <f t="shared" si="1"/>
        <v>0.1771428571428571</v>
      </c>
      <c r="J27" s="36">
        <f t="shared" si="1"/>
        <v>0.14571428571428571</v>
      </c>
      <c r="K27" s="36">
        <f t="shared" si="1"/>
        <v>0.12428571428571429</v>
      </c>
      <c r="L27" s="16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33"/>
      <c r="D28" s="33"/>
      <c r="E28" s="33"/>
      <c r="F28" s="33"/>
      <c r="G28" s="33"/>
      <c r="H28" s="33"/>
      <c r="I28" s="33"/>
      <c r="J28" s="33"/>
      <c r="K28" s="33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21</v>
      </c>
      <c r="B29" s="17"/>
      <c r="C29" s="32">
        <v>3.27</v>
      </c>
      <c r="D29" s="32">
        <v>2.16</v>
      </c>
      <c r="E29" s="32">
        <v>1.04</v>
      </c>
      <c r="F29" s="32">
        <v>0.47</v>
      </c>
      <c r="G29" s="32">
        <v>0.27</v>
      </c>
      <c r="H29" s="32">
        <v>0.24</v>
      </c>
      <c r="I29" s="32">
        <v>0.19</v>
      </c>
      <c r="J29" s="32">
        <v>0.14000000000000001</v>
      </c>
      <c r="K29" s="32">
        <v>0.12</v>
      </c>
      <c r="L29" s="10"/>
      <c r="M29" s="84" t="s">
        <v>6</v>
      </c>
      <c r="N29" s="85"/>
      <c r="O29" s="85"/>
      <c r="P29" s="90" t="s">
        <v>1</v>
      </c>
      <c r="Q29" s="90"/>
      <c r="R29" s="90"/>
      <c r="S29" s="82">
        <f>AVERAGE(C29:K35)</f>
        <v>1.0031746031746034</v>
      </c>
      <c r="T29" s="82"/>
      <c r="U29" s="12" t="s">
        <v>0</v>
      </c>
      <c r="V29" s="8"/>
    </row>
    <row r="30" spans="1:23" s="1" customFormat="1" ht="12.75" x14ac:dyDescent="0.2">
      <c r="A30" s="13"/>
      <c r="B30" s="18"/>
      <c r="C30" s="32">
        <v>6.91</v>
      </c>
      <c r="D30" s="32">
        <v>2.62</v>
      </c>
      <c r="E30" s="32">
        <v>1.1599999999999999</v>
      </c>
      <c r="F30" s="32">
        <v>0.49</v>
      </c>
      <c r="G30" s="32">
        <v>0.32</v>
      </c>
      <c r="H30" s="32">
        <v>0.23</v>
      </c>
      <c r="I30" s="32">
        <v>0.17</v>
      </c>
      <c r="J30" s="32">
        <v>0.14000000000000001</v>
      </c>
      <c r="K30" s="32">
        <v>0.12</v>
      </c>
      <c r="L30" s="10"/>
      <c r="M30" s="94"/>
      <c r="N30" s="95"/>
      <c r="O30" s="95"/>
      <c r="P30" s="93" t="s">
        <v>4</v>
      </c>
      <c r="Q30" s="93"/>
      <c r="R30" s="93"/>
      <c r="S30" s="83">
        <f>MEDIAN(C29:K35)</f>
        <v>0.27</v>
      </c>
      <c r="T30" s="83"/>
      <c r="U30" s="14" t="s">
        <v>0</v>
      </c>
      <c r="V30" s="8"/>
    </row>
    <row r="31" spans="1:23" s="1" customFormat="1" ht="12.75" x14ac:dyDescent="0.2">
      <c r="A31" s="13"/>
      <c r="B31" s="18"/>
      <c r="C31" s="32">
        <v>5.57</v>
      </c>
      <c r="D31" s="32">
        <v>2.31</v>
      </c>
      <c r="E31" s="32">
        <v>1.1200000000000001</v>
      </c>
      <c r="F31" s="32">
        <v>0.56999999999999995</v>
      </c>
      <c r="G31" s="32">
        <v>0.3</v>
      </c>
      <c r="H31" s="32">
        <v>0.22</v>
      </c>
      <c r="I31" s="32">
        <v>0.18</v>
      </c>
      <c r="J31" s="32">
        <v>0.16</v>
      </c>
      <c r="K31" s="32">
        <v>0.13</v>
      </c>
      <c r="L31" s="10"/>
      <c r="M31" s="94"/>
      <c r="N31" s="95"/>
      <c r="O31" s="95"/>
      <c r="P31" s="93" t="s">
        <v>5</v>
      </c>
      <c r="Q31" s="93"/>
      <c r="R31" s="93"/>
      <c r="S31" s="83">
        <f>SMALL(C29:K35,1)</f>
        <v>0.1</v>
      </c>
      <c r="T31" s="83"/>
      <c r="U31" s="14" t="s">
        <v>0</v>
      </c>
      <c r="V31" s="8"/>
    </row>
    <row r="32" spans="1:23" s="1" customFormat="1" ht="12.75" x14ac:dyDescent="0.2">
      <c r="A32" s="13"/>
      <c r="B32" s="18"/>
      <c r="C32" s="32">
        <v>0.37</v>
      </c>
      <c r="D32" s="32">
        <v>1.37</v>
      </c>
      <c r="E32" s="32">
        <v>1.1499999999999999</v>
      </c>
      <c r="F32" s="32">
        <v>0.56000000000000005</v>
      </c>
      <c r="G32" s="32">
        <v>0.27</v>
      </c>
      <c r="H32" s="32">
        <v>0.22</v>
      </c>
      <c r="I32" s="32">
        <v>0.19</v>
      </c>
      <c r="J32" s="32">
        <v>0.16</v>
      </c>
      <c r="K32" s="32">
        <v>0.14000000000000001</v>
      </c>
      <c r="L32" s="10"/>
      <c r="M32" s="94"/>
      <c r="N32" s="95"/>
      <c r="O32" s="95"/>
      <c r="P32" s="93" t="s">
        <v>3</v>
      </c>
      <c r="Q32" s="93"/>
      <c r="R32" s="93"/>
      <c r="S32" s="83">
        <f>LARGE(C29:K35,1)</f>
        <v>6.91</v>
      </c>
      <c r="T32" s="83"/>
      <c r="U32" s="14" t="s">
        <v>0</v>
      </c>
      <c r="V32" s="8"/>
    </row>
    <row r="33" spans="1:22" s="1" customFormat="1" ht="12.75" x14ac:dyDescent="0.2">
      <c r="A33" s="13"/>
      <c r="B33" s="18"/>
      <c r="C33" s="32">
        <v>0.74</v>
      </c>
      <c r="D33" s="32">
        <v>1.99</v>
      </c>
      <c r="E33" s="32">
        <v>1.1000000000000001</v>
      </c>
      <c r="F33" s="32">
        <v>0.52</v>
      </c>
      <c r="G33" s="32">
        <v>0.27</v>
      </c>
      <c r="H33" s="32">
        <v>0.22</v>
      </c>
      <c r="I33" s="32">
        <v>0.18</v>
      </c>
      <c r="J33" s="32">
        <v>0.15</v>
      </c>
      <c r="K33" s="32">
        <v>0.13</v>
      </c>
      <c r="L33" s="10"/>
      <c r="M33" s="84" t="s">
        <v>2</v>
      </c>
      <c r="N33" s="85"/>
      <c r="O33" s="85"/>
      <c r="P33" s="90" t="s">
        <v>9</v>
      </c>
      <c r="Q33" s="90"/>
      <c r="R33" s="90"/>
      <c r="S33" s="82">
        <f>S31/S29</f>
        <v>9.9683544303797458E-2</v>
      </c>
      <c r="T33" s="82"/>
      <c r="U33" s="12"/>
      <c r="V33" s="8"/>
    </row>
    <row r="34" spans="1:22" s="1" customFormat="1" ht="12.75" x14ac:dyDescent="0.2">
      <c r="A34" s="13"/>
      <c r="B34" s="18"/>
      <c r="C34" s="32">
        <v>6.55</v>
      </c>
      <c r="D34" s="32">
        <v>2.52</v>
      </c>
      <c r="E34" s="32">
        <v>1.1499999999999999</v>
      </c>
      <c r="F34" s="32">
        <v>0.49</v>
      </c>
      <c r="G34" s="32">
        <v>0.26</v>
      </c>
      <c r="H34" s="32">
        <v>0.21</v>
      </c>
      <c r="I34" s="32">
        <v>0.17</v>
      </c>
      <c r="J34" s="32">
        <v>0.14000000000000001</v>
      </c>
      <c r="K34" s="32">
        <v>0.12</v>
      </c>
      <c r="L34" s="10"/>
      <c r="M34" s="86"/>
      <c r="N34" s="87"/>
      <c r="O34" s="87"/>
      <c r="P34" s="89" t="s">
        <v>10</v>
      </c>
      <c r="Q34" s="89"/>
      <c r="R34" s="89"/>
      <c r="S34" s="88">
        <f>S31/S32</f>
        <v>1.4471780028943561E-2</v>
      </c>
      <c r="T34" s="88"/>
      <c r="U34" s="15"/>
      <c r="V34" s="8"/>
    </row>
    <row r="35" spans="1:22" s="1" customFormat="1" ht="12.75" x14ac:dyDescent="0.2">
      <c r="A35" s="13"/>
      <c r="B35" s="18"/>
      <c r="C35" s="32">
        <v>6.3</v>
      </c>
      <c r="D35" s="32">
        <v>2.4900000000000002</v>
      </c>
      <c r="E35" s="32">
        <v>1.1399999999999999</v>
      </c>
      <c r="F35" s="32">
        <v>0.47</v>
      </c>
      <c r="G35" s="32">
        <v>0.25</v>
      </c>
      <c r="H35" s="32">
        <v>0.2</v>
      </c>
      <c r="I35" s="32">
        <v>0.16</v>
      </c>
      <c r="J35" s="32">
        <v>0.13</v>
      </c>
      <c r="K35" s="32">
        <v>0.1</v>
      </c>
      <c r="L35" s="10"/>
      <c r="M35" s="91" t="s">
        <v>8</v>
      </c>
      <c r="N35" s="92"/>
      <c r="O35" s="92"/>
      <c r="P35" s="92"/>
      <c r="Q35" s="92"/>
      <c r="R35" s="92"/>
      <c r="S35" s="88">
        <f>(COUNTIF(C29:K35,"&gt;2")/COUNT(C29:K35))*100</f>
        <v>15.873015873015872</v>
      </c>
      <c r="T35" s="88"/>
      <c r="U35" s="15" t="s">
        <v>0</v>
      </c>
      <c r="V35" s="8"/>
    </row>
    <row r="36" spans="1:22" s="1" customFormat="1" x14ac:dyDescent="0.2">
      <c r="A36" s="96" t="s">
        <v>7</v>
      </c>
      <c r="B36" s="96"/>
      <c r="C36" s="36">
        <f>AVERAGE(C29:C35)</f>
        <v>4.2442857142857147</v>
      </c>
      <c r="D36" s="36">
        <f t="shared" ref="D36:K36" si="2">AVERAGE(D29:D35)</f>
        <v>2.2085714285714286</v>
      </c>
      <c r="E36" s="36">
        <f t="shared" si="2"/>
        <v>1.122857142857143</v>
      </c>
      <c r="F36" s="36">
        <f t="shared" si="2"/>
        <v>0.5099999999999999</v>
      </c>
      <c r="G36" s="36">
        <f t="shared" si="2"/>
        <v>0.27714285714285719</v>
      </c>
      <c r="H36" s="36">
        <f t="shared" si="2"/>
        <v>0.21999999999999997</v>
      </c>
      <c r="I36" s="36">
        <f t="shared" si="2"/>
        <v>0.1771428571428571</v>
      </c>
      <c r="J36" s="36">
        <f t="shared" si="2"/>
        <v>0.14571428571428571</v>
      </c>
      <c r="K36" s="36">
        <f t="shared" si="2"/>
        <v>0.12285714285714286</v>
      </c>
      <c r="L36" s="16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33"/>
      <c r="D37" s="33"/>
      <c r="E37" s="33"/>
      <c r="F37" s="33"/>
      <c r="G37" s="33"/>
      <c r="H37" s="33"/>
      <c r="I37" s="33"/>
      <c r="J37" s="33"/>
      <c r="K37" s="33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22</v>
      </c>
      <c r="B38" s="17"/>
      <c r="C38" s="32">
        <v>3.28</v>
      </c>
      <c r="D38" s="32">
        <v>2.17</v>
      </c>
      <c r="E38" s="32">
        <v>1.06</v>
      </c>
      <c r="F38" s="32">
        <v>0.49</v>
      </c>
      <c r="G38" s="32">
        <v>0.28999999999999998</v>
      </c>
      <c r="H38" s="32">
        <v>0.25</v>
      </c>
      <c r="I38" s="32">
        <v>0.2</v>
      </c>
      <c r="J38" s="32">
        <v>0.15</v>
      </c>
      <c r="K38" s="32">
        <v>0.12</v>
      </c>
      <c r="L38" s="10"/>
      <c r="M38" s="84" t="s">
        <v>6</v>
      </c>
      <c r="N38" s="85"/>
      <c r="O38" s="85"/>
      <c r="P38" s="90" t="s">
        <v>1</v>
      </c>
      <c r="Q38" s="90"/>
      <c r="R38" s="90"/>
      <c r="S38" s="82">
        <f>AVERAGE(C38:K44)</f>
        <v>1.0303174603174603</v>
      </c>
      <c r="T38" s="82"/>
      <c r="U38" s="12" t="s">
        <v>0</v>
      </c>
      <c r="V38" s="8"/>
    </row>
    <row r="39" spans="1:22" s="1" customFormat="1" ht="12.75" x14ac:dyDescent="0.2">
      <c r="A39" s="13"/>
      <c r="B39" s="18"/>
      <c r="C39" s="32">
        <v>6.92</v>
      </c>
      <c r="D39" s="32">
        <v>2.65</v>
      </c>
      <c r="E39" s="32">
        <v>1.19</v>
      </c>
      <c r="F39" s="32">
        <v>0.52</v>
      </c>
      <c r="G39" s="32">
        <v>0.33</v>
      </c>
      <c r="H39" s="32">
        <v>0.24</v>
      </c>
      <c r="I39" s="32">
        <v>0.18</v>
      </c>
      <c r="J39" s="32">
        <v>0.15</v>
      </c>
      <c r="K39" s="32">
        <v>0.13</v>
      </c>
      <c r="L39" s="10"/>
      <c r="M39" s="94"/>
      <c r="N39" s="95"/>
      <c r="O39" s="95"/>
      <c r="P39" s="93" t="s">
        <v>4</v>
      </c>
      <c r="Q39" s="93"/>
      <c r="R39" s="93"/>
      <c r="S39" s="83">
        <f>MEDIAN(C38:K44)</f>
        <v>0.28999999999999998</v>
      </c>
      <c r="T39" s="83"/>
      <c r="U39" s="14" t="s">
        <v>0</v>
      </c>
      <c r="V39" s="8"/>
    </row>
    <row r="40" spans="1:22" s="1" customFormat="1" ht="12.75" x14ac:dyDescent="0.2">
      <c r="A40" s="13"/>
      <c r="B40" s="18"/>
      <c r="C40" s="32">
        <v>5.63</v>
      </c>
      <c r="D40" s="32">
        <v>2.36</v>
      </c>
      <c r="E40" s="32">
        <v>1.1499999999999999</v>
      </c>
      <c r="F40" s="32">
        <v>0.6</v>
      </c>
      <c r="G40" s="32">
        <v>0.32</v>
      </c>
      <c r="H40" s="32">
        <v>0.23</v>
      </c>
      <c r="I40" s="32">
        <v>0.2</v>
      </c>
      <c r="J40" s="32">
        <v>0.17</v>
      </c>
      <c r="K40" s="32">
        <v>0.14000000000000001</v>
      </c>
      <c r="L40" s="10"/>
      <c r="M40" s="94"/>
      <c r="N40" s="95"/>
      <c r="O40" s="95"/>
      <c r="P40" s="93" t="s">
        <v>5</v>
      </c>
      <c r="Q40" s="93"/>
      <c r="R40" s="93"/>
      <c r="S40" s="83">
        <f>SMALL(C38:K44,1)</f>
        <v>0.11</v>
      </c>
      <c r="T40" s="83"/>
      <c r="U40" s="14" t="s">
        <v>0</v>
      </c>
      <c r="V40" s="8"/>
    </row>
    <row r="41" spans="1:22" s="1" customFormat="1" ht="12.75" x14ac:dyDescent="0.2">
      <c r="A41" s="13"/>
      <c r="B41" s="18"/>
      <c r="C41" s="32">
        <v>0.38</v>
      </c>
      <c r="D41" s="32">
        <v>1.39</v>
      </c>
      <c r="E41" s="32">
        <v>1.18</v>
      </c>
      <c r="F41" s="32">
        <v>0.6</v>
      </c>
      <c r="G41" s="32">
        <v>0.28999999999999998</v>
      </c>
      <c r="H41" s="32">
        <v>0.24</v>
      </c>
      <c r="I41" s="32">
        <v>0.2</v>
      </c>
      <c r="J41" s="32">
        <v>0.17</v>
      </c>
      <c r="K41" s="32">
        <v>0.15</v>
      </c>
      <c r="L41" s="10"/>
      <c r="M41" s="94"/>
      <c r="N41" s="95"/>
      <c r="O41" s="95"/>
      <c r="P41" s="93" t="s">
        <v>3</v>
      </c>
      <c r="Q41" s="93"/>
      <c r="R41" s="93"/>
      <c r="S41" s="83">
        <f>LARGE(C38:K44,1)</f>
        <v>6.92</v>
      </c>
      <c r="T41" s="83"/>
      <c r="U41" s="14" t="s">
        <v>0</v>
      </c>
      <c r="V41" s="8"/>
    </row>
    <row r="42" spans="1:22" s="1" customFormat="1" ht="12.75" x14ac:dyDescent="0.2">
      <c r="A42" s="13"/>
      <c r="B42" s="18"/>
      <c r="C42" s="32">
        <v>0.8</v>
      </c>
      <c r="D42" s="32">
        <v>2.0099999999999998</v>
      </c>
      <c r="E42" s="32">
        <v>1.1299999999999999</v>
      </c>
      <c r="F42" s="32">
        <v>0.56000000000000005</v>
      </c>
      <c r="G42" s="32">
        <v>0.28999999999999998</v>
      </c>
      <c r="H42" s="32">
        <v>0.24</v>
      </c>
      <c r="I42" s="32">
        <v>0.2</v>
      </c>
      <c r="J42" s="32">
        <v>0.16</v>
      </c>
      <c r="K42" s="32">
        <v>0.14000000000000001</v>
      </c>
      <c r="L42" s="10"/>
      <c r="M42" s="84" t="s">
        <v>2</v>
      </c>
      <c r="N42" s="85"/>
      <c r="O42" s="85"/>
      <c r="P42" s="90" t="s">
        <v>9</v>
      </c>
      <c r="Q42" s="90"/>
      <c r="R42" s="90"/>
      <c r="S42" s="82">
        <f>S40/S38</f>
        <v>0.10676321059929132</v>
      </c>
      <c r="T42" s="82"/>
      <c r="U42" s="12"/>
      <c r="V42" s="8"/>
    </row>
    <row r="43" spans="1:22" s="1" customFormat="1" ht="12.75" x14ac:dyDescent="0.2">
      <c r="A43" s="13"/>
      <c r="B43" s="18"/>
      <c r="C43" s="32">
        <v>6.68</v>
      </c>
      <c r="D43" s="32">
        <v>2.61</v>
      </c>
      <c r="E43" s="32">
        <v>1.19</v>
      </c>
      <c r="F43" s="32">
        <v>0.53</v>
      </c>
      <c r="G43" s="32">
        <v>0.28999999999999998</v>
      </c>
      <c r="H43" s="32">
        <v>0.23</v>
      </c>
      <c r="I43" s="32">
        <v>0.19</v>
      </c>
      <c r="J43" s="32">
        <v>0.15</v>
      </c>
      <c r="K43" s="32">
        <v>0.14000000000000001</v>
      </c>
      <c r="L43" s="10"/>
      <c r="M43" s="86"/>
      <c r="N43" s="87"/>
      <c r="O43" s="87"/>
      <c r="P43" s="89" t="s">
        <v>10</v>
      </c>
      <c r="Q43" s="89"/>
      <c r="R43" s="89"/>
      <c r="S43" s="88">
        <f>S40/S41</f>
        <v>1.5895953757225433E-2</v>
      </c>
      <c r="T43" s="88"/>
      <c r="U43" s="15"/>
      <c r="V43" s="8"/>
    </row>
    <row r="44" spans="1:22" s="1" customFormat="1" ht="12.75" x14ac:dyDescent="0.2">
      <c r="A44" s="13"/>
      <c r="B44" s="18"/>
      <c r="C44" s="32">
        <v>6.43</v>
      </c>
      <c r="D44" s="32">
        <v>2.58</v>
      </c>
      <c r="E44" s="32">
        <v>1.2</v>
      </c>
      <c r="F44" s="32">
        <v>0.51</v>
      </c>
      <c r="G44" s="32">
        <v>0.28000000000000003</v>
      </c>
      <c r="H44" s="32">
        <v>0.22</v>
      </c>
      <c r="I44" s="32">
        <v>0.18</v>
      </c>
      <c r="J44" s="32">
        <v>0.14000000000000001</v>
      </c>
      <c r="K44" s="32">
        <v>0.11</v>
      </c>
      <c r="L44" s="10"/>
      <c r="M44" s="91" t="s">
        <v>8</v>
      </c>
      <c r="N44" s="92"/>
      <c r="O44" s="92"/>
      <c r="P44" s="92"/>
      <c r="Q44" s="92"/>
      <c r="R44" s="92"/>
      <c r="S44" s="88">
        <f>(COUNTIF(C38:K44,"&gt;2")/COUNT(C38:K44))*100</f>
        <v>17.460317460317459</v>
      </c>
      <c r="T44" s="88"/>
      <c r="U44" s="15" t="s">
        <v>0</v>
      </c>
      <c r="V44" s="8"/>
    </row>
    <row r="45" spans="1:22" s="1" customFormat="1" x14ac:dyDescent="0.2">
      <c r="A45" s="96" t="s">
        <v>7</v>
      </c>
      <c r="B45" s="96"/>
      <c r="C45" s="36">
        <f>AVERAGE(C38:C44)</f>
        <v>4.3028571428571425</v>
      </c>
      <c r="D45" s="36">
        <f t="shared" ref="D45:K45" si="3">AVERAGE(D38:D44)</f>
        <v>2.2528571428571427</v>
      </c>
      <c r="E45" s="36">
        <f t="shared" si="3"/>
        <v>1.157142857142857</v>
      </c>
      <c r="F45" s="36">
        <f t="shared" si="3"/>
        <v>0.54428571428571426</v>
      </c>
      <c r="G45" s="36">
        <f t="shared" si="3"/>
        <v>0.29857142857142854</v>
      </c>
      <c r="H45" s="36">
        <f t="shared" si="3"/>
        <v>0.23571428571428571</v>
      </c>
      <c r="I45" s="36">
        <f t="shared" si="3"/>
        <v>0.19285714285714284</v>
      </c>
      <c r="J45" s="36">
        <f t="shared" si="3"/>
        <v>0.15571428571428572</v>
      </c>
      <c r="K45" s="36">
        <f t="shared" si="3"/>
        <v>0.13285714285714287</v>
      </c>
      <c r="L45" s="16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33"/>
      <c r="D46" s="33"/>
      <c r="E46" s="33"/>
      <c r="F46" s="33"/>
      <c r="G46" s="33"/>
      <c r="H46" s="33"/>
      <c r="I46" s="33"/>
      <c r="J46" s="33"/>
      <c r="K46" s="33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23</v>
      </c>
      <c r="B47" s="17"/>
      <c r="C47" s="32">
        <v>3.21</v>
      </c>
      <c r="D47" s="32">
        <v>2.11</v>
      </c>
      <c r="E47" s="32">
        <v>1.03</v>
      </c>
      <c r="F47" s="32">
        <v>0.47</v>
      </c>
      <c r="G47" s="32">
        <v>0.27</v>
      </c>
      <c r="H47" s="32">
        <v>0.24</v>
      </c>
      <c r="I47" s="32">
        <v>0.19</v>
      </c>
      <c r="J47" s="32">
        <v>0.14000000000000001</v>
      </c>
      <c r="K47" s="32">
        <v>0.12</v>
      </c>
      <c r="L47" s="10"/>
      <c r="M47" s="84" t="s">
        <v>6</v>
      </c>
      <c r="N47" s="85"/>
      <c r="O47" s="85"/>
      <c r="P47" s="90" t="s">
        <v>1</v>
      </c>
      <c r="Q47" s="90"/>
      <c r="R47" s="90"/>
      <c r="S47" s="82">
        <f>AVERAGE(C47:K53)</f>
        <v>1.0095238095238102</v>
      </c>
      <c r="T47" s="82"/>
      <c r="U47" s="12" t="s">
        <v>0</v>
      </c>
      <c r="V47" s="8"/>
    </row>
    <row r="48" spans="1:22" s="1" customFormat="1" ht="12.75" x14ac:dyDescent="0.2">
      <c r="A48" s="13"/>
      <c r="B48" s="18"/>
      <c r="C48" s="32">
        <v>6.85</v>
      </c>
      <c r="D48" s="32">
        <v>2.6</v>
      </c>
      <c r="E48" s="32">
        <v>1.1599999999999999</v>
      </c>
      <c r="F48" s="32">
        <v>0.5</v>
      </c>
      <c r="G48" s="32">
        <v>0.31</v>
      </c>
      <c r="H48" s="32">
        <v>0.23</v>
      </c>
      <c r="I48" s="32">
        <v>0.17</v>
      </c>
      <c r="J48" s="32">
        <v>0.14000000000000001</v>
      </c>
      <c r="K48" s="32">
        <v>0.12</v>
      </c>
      <c r="L48" s="10"/>
      <c r="M48" s="94"/>
      <c r="N48" s="95"/>
      <c r="O48" s="95"/>
      <c r="P48" s="93" t="s">
        <v>4</v>
      </c>
      <c r="Q48" s="93"/>
      <c r="R48" s="93"/>
      <c r="S48" s="83">
        <f>MEDIAN(C47:K53)</f>
        <v>0.27</v>
      </c>
      <c r="T48" s="83"/>
      <c r="U48" s="14" t="s">
        <v>0</v>
      </c>
      <c r="V48" s="8"/>
    </row>
    <row r="49" spans="1:22" s="1" customFormat="1" ht="12.75" x14ac:dyDescent="0.2">
      <c r="A49" s="13"/>
      <c r="B49" s="18"/>
      <c r="C49" s="32">
        <v>5.58</v>
      </c>
      <c r="D49" s="32">
        <v>2.3199999999999998</v>
      </c>
      <c r="E49" s="32">
        <v>1.1200000000000001</v>
      </c>
      <c r="F49" s="32">
        <v>0.56999999999999995</v>
      </c>
      <c r="G49" s="32">
        <v>0.3</v>
      </c>
      <c r="H49" s="32">
        <v>0.22</v>
      </c>
      <c r="I49" s="32">
        <v>0.18</v>
      </c>
      <c r="J49" s="32">
        <v>0.16</v>
      </c>
      <c r="K49" s="32">
        <v>0.14000000000000001</v>
      </c>
      <c r="L49" s="10"/>
      <c r="M49" s="94"/>
      <c r="N49" s="95"/>
      <c r="O49" s="95"/>
      <c r="P49" s="93" t="s">
        <v>5</v>
      </c>
      <c r="Q49" s="93"/>
      <c r="R49" s="93"/>
      <c r="S49" s="83">
        <f>SMALL(C47:K53,1)</f>
        <v>0.1</v>
      </c>
      <c r="T49" s="83"/>
      <c r="U49" s="14" t="s">
        <v>0</v>
      </c>
      <c r="V49" s="8"/>
    </row>
    <row r="50" spans="1:22" s="1" customFormat="1" ht="12.75" x14ac:dyDescent="0.2">
      <c r="A50" s="13"/>
      <c r="B50" s="18"/>
      <c r="C50" s="32">
        <v>0.35</v>
      </c>
      <c r="D50" s="32">
        <v>1.36</v>
      </c>
      <c r="E50" s="32">
        <v>1.1499999999999999</v>
      </c>
      <c r="F50" s="32">
        <v>0.57999999999999996</v>
      </c>
      <c r="G50" s="32">
        <v>0.27</v>
      </c>
      <c r="H50" s="32">
        <v>0.22</v>
      </c>
      <c r="I50" s="32">
        <v>0.19</v>
      </c>
      <c r="J50" s="32">
        <v>0.16</v>
      </c>
      <c r="K50" s="32">
        <v>0.14000000000000001</v>
      </c>
      <c r="L50" s="10"/>
      <c r="M50" s="94"/>
      <c r="N50" s="95"/>
      <c r="O50" s="95"/>
      <c r="P50" s="93" t="s">
        <v>3</v>
      </c>
      <c r="Q50" s="93"/>
      <c r="R50" s="93"/>
      <c r="S50" s="83">
        <f>LARGE(C47:K53,1)</f>
        <v>6.85</v>
      </c>
      <c r="T50" s="83"/>
      <c r="U50" s="14" t="s">
        <v>0</v>
      </c>
      <c r="V50" s="8"/>
    </row>
    <row r="51" spans="1:22" s="1" customFormat="1" ht="12.75" x14ac:dyDescent="0.2">
      <c r="A51" s="13"/>
      <c r="B51" s="18"/>
      <c r="C51" s="32">
        <v>0.78</v>
      </c>
      <c r="D51" s="32">
        <v>1.99</v>
      </c>
      <c r="E51" s="32">
        <v>1.1000000000000001</v>
      </c>
      <c r="F51" s="32">
        <v>0.54</v>
      </c>
      <c r="G51" s="32">
        <v>0.27</v>
      </c>
      <c r="H51" s="32">
        <v>0.22</v>
      </c>
      <c r="I51" s="32">
        <v>0.18</v>
      </c>
      <c r="J51" s="32">
        <v>0.15</v>
      </c>
      <c r="K51" s="32">
        <v>0.13</v>
      </c>
      <c r="L51" s="10"/>
      <c r="M51" s="84" t="s">
        <v>2</v>
      </c>
      <c r="N51" s="85"/>
      <c r="O51" s="85"/>
      <c r="P51" s="90" t="s">
        <v>9</v>
      </c>
      <c r="Q51" s="90"/>
      <c r="R51" s="90"/>
      <c r="S51" s="82">
        <f>S49/S47</f>
        <v>9.9056603773584856E-2</v>
      </c>
      <c r="T51" s="82"/>
      <c r="U51" s="12"/>
      <c r="V51" s="8"/>
    </row>
    <row r="52" spans="1:22" s="1" customFormat="1" ht="12.75" x14ac:dyDescent="0.2">
      <c r="A52" s="13"/>
      <c r="B52" s="18"/>
      <c r="C52" s="32">
        <v>6.66</v>
      </c>
      <c r="D52" s="32">
        <v>2.59</v>
      </c>
      <c r="E52" s="32">
        <v>1.17</v>
      </c>
      <c r="F52" s="32">
        <v>0.51</v>
      </c>
      <c r="G52" s="32">
        <v>0.27</v>
      </c>
      <c r="H52" s="32">
        <v>0.22</v>
      </c>
      <c r="I52" s="32">
        <v>0.17</v>
      </c>
      <c r="J52" s="32">
        <v>0.14000000000000001</v>
      </c>
      <c r="K52" s="32">
        <v>0.13</v>
      </c>
      <c r="L52" s="10"/>
      <c r="M52" s="86"/>
      <c r="N52" s="87"/>
      <c r="O52" s="87"/>
      <c r="P52" s="89" t="s">
        <v>10</v>
      </c>
      <c r="Q52" s="89"/>
      <c r="R52" s="89"/>
      <c r="S52" s="88">
        <f>S49/S50</f>
        <v>1.4598540145985403E-2</v>
      </c>
      <c r="T52" s="88"/>
      <c r="U52" s="15"/>
      <c r="V52" s="8"/>
    </row>
    <row r="53" spans="1:22" s="1" customFormat="1" ht="12.75" x14ac:dyDescent="0.2">
      <c r="A53" s="13"/>
      <c r="B53" s="18"/>
      <c r="C53" s="32">
        <v>6.41</v>
      </c>
      <c r="D53" s="32">
        <v>2.56</v>
      </c>
      <c r="E53" s="32">
        <v>1.18</v>
      </c>
      <c r="F53" s="32">
        <v>0.49</v>
      </c>
      <c r="G53" s="32">
        <v>0.26</v>
      </c>
      <c r="H53" s="32">
        <v>0.21</v>
      </c>
      <c r="I53" s="32">
        <v>0.17</v>
      </c>
      <c r="J53" s="32">
        <v>0.13</v>
      </c>
      <c r="K53" s="32">
        <v>0.1</v>
      </c>
      <c r="L53" s="10"/>
      <c r="M53" s="91" t="s">
        <v>8</v>
      </c>
      <c r="N53" s="92"/>
      <c r="O53" s="92"/>
      <c r="P53" s="92"/>
      <c r="Q53" s="92"/>
      <c r="R53" s="92"/>
      <c r="S53" s="88">
        <f>(COUNTIF(C47:K53,"&gt;2")/COUNT(C47:K53))*100</f>
        <v>15.873015873015872</v>
      </c>
      <c r="T53" s="88"/>
      <c r="U53" s="15" t="s">
        <v>0</v>
      </c>
      <c r="V53" s="8"/>
    </row>
    <row r="54" spans="1:22" s="1" customFormat="1" x14ac:dyDescent="0.2">
      <c r="A54" s="96" t="s">
        <v>7</v>
      </c>
      <c r="B54" s="96"/>
      <c r="C54" s="36">
        <f>AVERAGE(C47:C53)</f>
        <v>4.2628571428571425</v>
      </c>
      <c r="D54" s="36">
        <f t="shared" ref="D54:K54" si="4">AVERAGE(D47:D53)</f>
        <v>2.2185714285714284</v>
      </c>
      <c r="E54" s="36">
        <f t="shared" si="4"/>
        <v>1.1300000000000001</v>
      </c>
      <c r="F54" s="36">
        <f t="shared" si="4"/>
        <v>0.52285714285714291</v>
      </c>
      <c r="G54" s="36">
        <f t="shared" si="4"/>
        <v>0.27857142857142858</v>
      </c>
      <c r="H54" s="36">
        <f t="shared" si="4"/>
        <v>0.22285714285714284</v>
      </c>
      <c r="I54" s="36">
        <f t="shared" si="4"/>
        <v>0.17857142857142855</v>
      </c>
      <c r="J54" s="36">
        <f t="shared" si="4"/>
        <v>0.14571428571428571</v>
      </c>
      <c r="K54" s="36">
        <f t="shared" si="4"/>
        <v>0.12571428571428572</v>
      </c>
      <c r="L54" s="16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33"/>
      <c r="D55" s="33"/>
      <c r="E55" s="33"/>
      <c r="F55" s="33"/>
      <c r="G55" s="33"/>
      <c r="H55" s="33"/>
      <c r="I55" s="33"/>
      <c r="J55" s="33"/>
      <c r="K55" s="33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24</v>
      </c>
      <c r="B56" s="17"/>
      <c r="C56" s="32">
        <v>3.23</v>
      </c>
      <c r="D56" s="32">
        <v>2.13</v>
      </c>
      <c r="E56" s="32">
        <v>1.04</v>
      </c>
      <c r="F56" s="32">
        <v>0.48</v>
      </c>
      <c r="G56" s="32">
        <v>0.28000000000000003</v>
      </c>
      <c r="H56" s="32">
        <v>0.25</v>
      </c>
      <c r="I56" s="32">
        <v>0.2</v>
      </c>
      <c r="J56" s="32">
        <v>0.14000000000000001</v>
      </c>
      <c r="K56" s="32">
        <v>0.12</v>
      </c>
      <c r="L56" s="10"/>
      <c r="M56" s="84" t="s">
        <v>6</v>
      </c>
      <c r="N56" s="85"/>
      <c r="O56" s="85"/>
      <c r="P56" s="90" t="s">
        <v>1</v>
      </c>
      <c r="Q56" s="90"/>
      <c r="R56" s="90"/>
      <c r="S56" s="82">
        <f>AVERAGE(C56:K62)</f>
        <v>1.0211111111111109</v>
      </c>
      <c r="T56" s="82"/>
      <c r="U56" s="12" t="s">
        <v>0</v>
      </c>
      <c r="V56" s="8"/>
    </row>
    <row r="57" spans="1:22" s="1" customFormat="1" ht="12.75" x14ac:dyDescent="0.2">
      <c r="A57" s="13"/>
      <c r="B57" s="18"/>
      <c r="C57" s="32">
        <v>6.89</v>
      </c>
      <c r="D57" s="32">
        <v>2.62</v>
      </c>
      <c r="E57" s="32">
        <v>1.17</v>
      </c>
      <c r="F57" s="32">
        <v>0.51</v>
      </c>
      <c r="G57" s="32">
        <v>0.32</v>
      </c>
      <c r="H57" s="32">
        <v>0.24</v>
      </c>
      <c r="I57" s="32">
        <v>0.18</v>
      </c>
      <c r="J57" s="32">
        <v>0.15</v>
      </c>
      <c r="K57" s="32">
        <v>0.13</v>
      </c>
      <c r="L57" s="10"/>
      <c r="M57" s="94"/>
      <c r="N57" s="95"/>
      <c r="O57" s="95"/>
      <c r="P57" s="93" t="s">
        <v>4</v>
      </c>
      <c r="Q57" s="93"/>
      <c r="R57" s="93"/>
      <c r="S57" s="83">
        <f>MEDIAN(C56:K62)</f>
        <v>0.28000000000000003</v>
      </c>
      <c r="T57" s="83"/>
      <c r="U57" s="14" t="s">
        <v>0</v>
      </c>
      <c r="V57" s="8"/>
    </row>
    <row r="58" spans="1:22" s="1" customFormat="1" ht="12.75" x14ac:dyDescent="0.2">
      <c r="A58" s="13"/>
      <c r="B58" s="18"/>
      <c r="C58" s="32">
        <v>5.62</v>
      </c>
      <c r="D58" s="32">
        <v>2.33</v>
      </c>
      <c r="E58" s="32">
        <v>1.1299999999999999</v>
      </c>
      <c r="F58" s="32">
        <v>0.57999999999999996</v>
      </c>
      <c r="G58" s="32">
        <v>0.31</v>
      </c>
      <c r="H58" s="32">
        <v>0.23</v>
      </c>
      <c r="I58" s="32">
        <v>0.19</v>
      </c>
      <c r="J58" s="32">
        <v>0.16</v>
      </c>
      <c r="K58" s="32">
        <v>0.14000000000000001</v>
      </c>
      <c r="L58" s="10"/>
      <c r="M58" s="94"/>
      <c r="N58" s="95"/>
      <c r="O58" s="95"/>
      <c r="P58" s="93" t="s">
        <v>5</v>
      </c>
      <c r="Q58" s="93"/>
      <c r="R58" s="93"/>
      <c r="S58" s="83">
        <f>SMALL(C56:K62,1)</f>
        <v>0.11</v>
      </c>
      <c r="T58" s="83"/>
      <c r="U58" s="14" t="s">
        <v>0</v>
      </c>
      <c r="V58" s="8"/>
    </row>
    <row r="59" spans="1:22" s="1" customFormat="1" ht="12.75" x14ac:dyDescent="0.2">
      <c r="A59" s="13"/>
      <c r="B59" s="18"/>
      <c r="C59" s="32">
        <v>0.36</v>
      </c>
      <c r="D59" s="32">
        <v>1.37</v>
      </c>
      <c r="E59" s="32">
        <v>1.1599999999999999</v>
      </c>
      <c r="F59" s="32">
        <v>0.59</v>
      </c>
      <c r="G59" s="32">
        <v>0.28000000000000003</v>
      </c>
      <c r="H59" s="32">
        <v>0.23</v>
      </c>
      <c r="I59" s="32">
        <v>0.2</v>
      </c>
      <c r="J59" s="32">
        <v>0.17</v>
      </c>
      <c r="K59" s="32">
        <v>0.15</v>
      </c>
      <c r="L59" s="10"/>
      <c r="M59" s="94"/>
      <c r="N59" s="95"/>
      <c r="O59" s="95"/>
      <c r="P59" s="93" t="s">
        <v>3</v>
      </c>
      <c r="Q59" s="93"/>
      <c r="R59" s="93"/>
      <c r="S59" s="83">
        <f>LARGE(C56:K62,1)</f>
        <v>6.89</v>
      </c>
      <c r="T59" s="83"/>
      <c r="U59" s="14" t="s">
        <v>0</v>
      </c>
      <c r="V59" s="8"/>
    </row>
    <row r="60" spans="1:22" s="1" customFormat="1" ht="12.75" x14ac:dyDescent="0.2">
      <c r="A60" s="13"/>
      <c r="B60" s="18"/>
      <c r="C60" s="32">
        <v>0.79</v>
      </c>
      <c r="D60" s="32">
        <v>2</v>
      </c>
      <c r="E60" s="32">
        <v>1.1100000000000001</v>
      </c>
      <c r="F60" s="32">
        <v>0.55000000000000004</v>
      </c>
      <c r="G60" s="32">
        <v>0.28000000000000003</v>
      </c>
      <c r="H60" s="32">
        <v>0.23</v>
      </c>
      <c r="I60" s="32">
        <v>0.19</v>
      </c>
      <c r="J60" s="32">
        <v>0.16</v>
      </c>
      <c r="K60" s="32">
        <v>0.14000000000000001</v>
      </c>
      <c r="L60" s="10"/>
      <c r="M60" s="84" t="s">
        <v>2</v>
      </c>
      <c r="N60" s="85"/>
      <c r="O60" s="85"/>
      <c r="P60" s="90" t="s">
        <v>9</v>
      </c>
      <c r="Q60" s="90"/>
      <c r="R60" s="90"/>
      <c r="S60" s="82">
        <f>S58/S56</f>
        <v>0.10772578890097935</v>
      </c>
      <c r="T60" s="82"/>
      <c r="U60" s="12"/>
      <c r="V60" s="8"/>
    </row>
    <row r="61" spans="1:22" s="1" customFormat="1" ht="12.75" x14ac:dyDescent="0.2">
      <c r="A61" s="13"/>
      <c r="B61" s="18"/>
      <c r="C61" s="32">
        <v>6.69</v>
      </c>
      <c r="D61" s="32">
        <v>2.6</v>
      </c>
      <c r="E61" s="32">
        <v>1.19</v>
      </c>
      <c r="F61" s="32">
        <v>0.52</v>
      </c>
      <c r="G61" s="32">
        <v>0.28000000000000003</v>
      </c>
      <c r="H61" s="32">
        <v>0.22</v>
      </c>
      <c r="I61" s="32">
        <v>0.18</v>
      </c>
      <c r="J61" s="32">
        <v>0.15</v>
      </c>
      <c r="K61" s="32">
        <v>0.13</v>
      </c>
      <c r="L61" s="10"/>
      <c r="M61" s="86"/>
      <c r="N61" s="87"/>
      <c r="O61" s="87"/>
      <c r="P61" s="89" t="s">
        <v>10</v>
      </c>
      <c r="Q61" s="89"/>
      <c r="R61" s="89"/>
      <c r="S61" s="88">
        <f>S58/S59</f>
        <v>1.5965166908563137E-2</v>
      </c>
      <c r="T61" s="88"/>
      <c r="U61" s="15"/>
      <c r="V61" s="8"/>
    </row>
    <row r="62" spans="1:22" s="1" customFormat="1" ht="12.75" x14ac:dyDescent="0.2">
      <c r="A62" s="13"/>
      <c r="B62" s="18"/>
      <c r="C62" s="32">
        <v>6.44</v>
      </c>
      <c r="D62" s="32">
        <v>2.58</v>
      </c>
      <c r="E62" s="32">
        <v>1.19</v>
      </c>
      <c r="F62" s="32">
        <v>0.5</v>
      </c>
      <c r="G62" s="32">
        <v>0.28000000000000003</v>
      </c>
      <c r="H62" s="32">
        <v>0.22</v>
      </c>
      <c r="I62" s="32">
        <v>0.18</v>
      </c>
      <c r="J62" s="32">
        <v>0.14000000000000001</v>
      </c>
      <c r="K62" s="32">
        <v>0.11</v>
      </c>
      <c r="L62" s="10"/>
      <c r="M62" s="91" t="s">
        <v>8</v>
      </c>
      <c r="N62" s="92"/>
      <c r="O62" s="92"/>
      <c r="P62" s="92"/>
      <c r="Q62" s="92"/>
      <c r="R62" s="92"/>
      <c r="S62" s="88">
        <f>(COUNTIF(C56:K62,"&gt;2")/COUNT(C56:K62))*100</f>
        <v>15.873015873015872</v>
      </c>
      <c r="T62" s="88"/>
      <c r="U62" s="15" t="s">
        <v>0</v>
      </c>
      <c r="V62" s="8"/>
    </row>
    <row r="63" spans="1:22" s="1" customFormat="1" x14ac:dyDescent="0.2">
      <c r="A63" s="96" t="s">
        <v>7</v>
      </c>
      <c r="B63" s="96"/>
      <c r="C63" s="36">
        <f>AVERAGE(C56:C62)</f>
        <v>4.2885714285714283</v>
      </c>
      <c r="D63" s="36">
        <f t="shared" ref="D63:K63" si="5">AVERAGE(D56:D62)</f>
        <v>2.2328571428571427</v>
      </c>
      <c r="E63" s="36">
        <f t="shared" si="5"/>
        <v>1.1414285714285715</v>
      </c>
      <c r="F63" s="36">
        <f t="shared" si="5"/>
        <v>0.53285714285714281</v>
      </c>
      <c r="G63" s="36">
        <f t="shared" si="5"/>
        <v>0.29000000000000004</v>
      </c>
      <c r="H63" s="36">
        <f t="shared" si="5"/>
        <v>0.2314285714285714</v>
      </c>
      <c r="I63" s="36">
        <f t="shared" si="5"/>
        <v>0.18857142857142856</v>
      </c>
      <c r="J63" s="36">
        <f t="shared" si="5"/>
        <v>0.15285714285714289</v>
      </c>
      <c r="K63" s="36">
        <f t="shared" si="5"/>
        <v>0.13142857142857142</v>
      </c>
      <c r="L63" s="16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A63:B63"/>
    <mergeCell ref="M60:O61"/>
    <mergeCell ref="P60:R60"/>
    <mergeCell ref="S60:T60"/>
    <mergeCell ref="P61:R61"/>
    <mergeCell ref="S61:T61"/>
    <mergeCell ref="M62:R62"/>
    <mergeCell ref="S62:T62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A17:B17"/>
    <mergeCell ref="N17:U17"/>
    <mergeCell ref="A18:E18"/>
    <mergeCell ref="N18:P18"/>
    <mergeCell ref="Q18:S18"/>
    <mergeCell ref="T18:U18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tabSelected="1" zoomScaleNormal="100" zoomScaleSheetLayoutView="100" zoomScalePageLayoutView="70" workbookViewId="0">
      <selection activeCell="S29" sqref="A1:XFD1048576"/>
    </sheetView>
  </sheetViews>
  <sheetFormatPr defaultColWidth="0" defaultRowHeight="11.25" customHeight="1" zeroHeight="1" x14ac:dyDescent="0.2"/>
  <cols>
    <col min="1" max="1" width="6.5703125" style="3" customWidth="1"/>
    <col min="2" max="2" width="1" style="3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1:22" x14ac:dyDescent="0.2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1:22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1:22" x14ac:dyDescent="0.2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1:22" x14ac:dyDescent="0.2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1:22" x14ac:dyDescent="0.2">
      <c r="A5" s="5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1:22" x14ac:dyDescent="0.2">
      <c r="A6" s="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1:22" x14ac:dyDescent="0.2">
      <c r="A7" s="5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1:22" x14ac:dyDescent="0.2">
      <c r="A8" s="5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1:22" x14ac:dyDescent="0.2">
      <c r="A9" s="5"/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1:22" x14ac:dyDescent="0.2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1:22" x14ac:dyDescent="0.2">
      <c r="A11" s="5"/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1:22" x14ac:dyDescent="0.2">
      <c r="A12" s="5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1:22" x14ac:dyDescent="0.2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1:22" x14ac:dyDescent="0.2">
      <c r="A14" s="5"/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1:22" x14ac:dyDescent="0.2">
      <c r="A15" s="5"/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1:22" x14ac:dyDescent="0.2">
      <c r="A16" s="5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98" t="s">
        <v>18</v>
      </c>
      <c r="B17" s="98"/>
      <c r="C17" s="24">
        <v>0.5</v>
      </c>
      <c r="D17" s="27">
        <f t="shared" ref="D17:K17" si="0">C17+$F$18</f>
        <v>1</v>
      </c>
      <c r="E17" s="27">
        <f t="shared" si="0"/>
        <v>1.5</v>
      </c>
      <c r="F17" s="27">
        <f t="shared" si="0"/>
        <v>2</v>
      </c>
      <c r="G17" s="27">
        <f t="shared" si="0"/>
        <v>2.5</v>
      </c>
      <c r="H17" s="27">
        <f t="shared" si="0"/>
        <v>3</v>
      </c>
      <c r="I17" s="27">
        <f t="shared" si="0"/>
        <v>3.5</v>
      </c>
      <c r="J17" s="27">
        <f t="shared" si="0"/>
        <v>4</v>
      </c>
      <c r="K17" s="27">
        <f t="shared" si="0"/>
        <v>4.5</v>
      </c>
      <c r="L17" s="30" t="s">
        <v>19</v>
      </c>
      <c r="M17" s="23" t="s">
        <v>11</v>
      </c>
      <c r="N17" s="97" t="s">
        <v>37</v>
      </c>
      <c r="O17" s="97"/>
      <c r="P17" s="97"/>
      <c r="Q17" s="97"/>
      <c r="R17" s="97"/>
      <c r="S17" s="97"/>
      <c r="T17" s="97"/>
      <c r="U17" s="97"/>
      <c r="V17" s="8"/>
    </row>
    <row r="18" spans="1:23" s="1" customFormat="1" x14ac:dyDescent="0.2">
      <c r="A18" s="99" t="s">
        <v>17</v>
      </c>
      <c r="B18" s="99"/>
      <c r="C18" s="99"/>
      <c r="D18" s="99"/>
      <c r="E18" s="99"/>
      <c r="F18" s="22">
        <v>0.5</v>
      </c>
      <c r="G18" s="35" t="s">
        <v>14</v>
      </c>
      <c r="H18" s="19"/>
      <c r="I18" s="19"/>
      <c r="J18" s="19"/>
      <c r="K18" s="19"/>
      <c r="L18" s="19"/>
      <c r="M18" s="29" t="s">
        <v>15</v>
      </c>
      <c r="N18" s="97" t="s">
        <v>12</v>
      </c>
      <c r="O18" s="97"/>
      <c r="P18" s="97"/>
      <c r="Q18" s="100" t="s">
        <v>16</v>
      </c>
      <c r="R18" s="100"/>
      <c r="S18" s="100"/>
      <c r="T18" s="97" t="s">
        <v>13</v>
      </c>
      <c r="U18" s="97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34"/>
      <c r="T19" s="34"/>
      <c r="U19" s="20"/>
      <c r="V19" s="8"/>
    </row>
    <row r="20" spans="1:23" s="1" customFormat="1" x14ac:dyDescent="0.2">
      <c r="A20" s="9" t="s">
        <v>20</v>
      </c>
      <c r="B20" s="17"/>
      <c r="C20" s="32">
        <v>3.25</v>
      </c>
      <c r="D20" s="32">
        <v>2.14</v>
      </c>
      <c r="E20" s="32">
        <v>1.04</v>
      </c>
      <c r="F20" s="32">
        <v>0.47</v>
      </c>
      <c r="G20" s="32">
        <v>0.28000000000000003</v>
      </c>
      <c r="H20" s="32">
        <v>0.25</v>
      </c>
      <c r="I20" s="32">
        <v>0.2</v>
      </c>
      <c r="J20" s="32">
        <v>0.15</v>
      </c>
      <c r="K20" s="32">
        <v>0.12</v>
      </c>
      <c r="L20" s="10"/>
      <c r="M20" s="84" t="s">
        <v>6</v>
      </c>
      <c r="N20" s="85"/>
      <c r="O20" s="85"/>
      <c r="P20" s="90" t="s">
        <v>1</v>
      </c>
      <c r="Q20" s="90"/>
      <c r="R20" s="90"/>
      <c r="S20" s="82">
        <f>AVERAGE(C20:K26)</f>
        <v>1.0138095238095237</v>
      </c>
      <c r="T20" s="82"/>
      <c r="U20" s="12" t="s">
        <v>0</v>
      </c>
      <c r="V20" s="8"/>
    </row>
    <row r="21" spans="1:23" s="1" customFormat="1" ht="12.75" x14ac:dyDescent="0.2">
      <c r="A21" s="13"/>
      <c r="B21" s="18"/>
      <c r="C21" s="32">
        <v>6.83</v>
      </c>
      <c r="D21" s="32">
        <v>2.61</v>
      </c>
      <c r="E21" s="32">
        <v>1.1599999999999999</v>
      </c>
      <c r="F21" s="32">
        <v>0.5</v>
      </c>
      <c r="G21" s="32">
        <v>0.32</v>
      </c>
      <c r="H21" s="32">
        <v>0.24</v>
      </c>
      <c r="I21" s="32">
        <v>0.18</v>
      </c>
      <c r="J21" s="32">
        <v>0.15</v>
      </c>
      <c r="K21" s="32">
        <v>0.13</v>
      </c>
      <c r="L21" s="10"/>
      <c r="M21" s="94"/>
      <c r="N21" s="95"/>
      <c r="O21" s="95"/>
      <c r="P21" s="93" t="s">
        <v>4</v>
      </c>
      <c r="Q21" s="93"/>
      <c r="R21" s="93"/>
      <c r="S21" s="83">
        <f>MEDIAN(C20:K26)</f>
        <v>0.28000000000000003</v>
      </c>
      <c r="T21" s="83"/>
      <c r="U21" s="14" t="s">
        <v>0</v>
      </c>
      <c r="V21" s="8"/>
    </row>
    <row r="22" spans="1:23" s="1" customFormat="1" ht="12.75" x14ac:dyDescent="0.2">
      <c r="A22" s="13"/>
      <c r="B22" s="18"/>
      <c r="C22" s="32">
        <v>5.58</v>
      </c>
      <c r="D22" s="32">
        <v>2.34</v>
      </c>
      <c r="E22" s="32">
        <v>1.1299999999999999</v>
      </c>
      <c r="F22" s="32">
        <v>0.59</v>
      </c>
      <c r="G22" s="32">
        <v>0.31</v>
      </c>
      <c r="H22" s="32">
        <v>0.23</v>
      </c>
      <c r="I22" s="32">
        <v>0.19</v>
      </c>
      <c r="J22" s="32">
        <v>0.16</v>
      </c>
      <c r="K22" s="32">
        <v>0.14000000000000001</v>
      </c>
      <c r="L22" s="10"/>
      <c r="M22" s="94"/>
      <c r="N22" s="95"/>
      <c r="O22" s="95"/>
      <c r="P22" s="93" t="s">
        <v>5</v>
      </c>
      <c r="Q22" s="93"/>
      <c r="R22" s="93"/>
      <c r="S22" s="83">
        <f>SMALL(C20:K26,1)</f>
        <v>0.11</v>
      </c>
      <c r="T22" s="83"/>
      <c r="U22" s="14" t="s">
        <v>0</v>
      </c>
      <c r="V22" s="8"/>
    </row>
    <row r="23" spans="1:23" s="1" customFormat="1" ht="12.75" x14ac:dyDescent="0.2">
      <c r="A23" s="13"/>
      <c r="B23" s="18"/>
      <c r="C23" s="32">
        <v>0.37</v>
      </c>
      <c r="D23" s="32">
        <v>1.37</v>
      </c>
      <c r="E23" s="32">
        <v>1.1599999999999999</v>
      </c>
      <c r="F23" s="32">
        <v>0.57999999999999996</v>
      </c>
      <c r="G23" s="32">
        <v>0.28000000000000003</v>
      </c>
      <c r="H23" s="32">
        <v>0.23</v>
      </c>
      <c r="I23" s="32">
        <v>0.2</v>
      </c>
      <c r="J23" s="32">
        <v>0.17</v>
      </c>
      <c r="K23" s="32">
        <v>0.15</v>
      </c>
      <c r="L23" s="10"/>
      <c r="M23" s="94"/>
      <c r="N23" s="95"/>
      <c r="O23" s="95"/>
      <c r="P23" s="93" t="s">
        <v>3</v>
      </c>
      <c r="Q23" s="93"/>
      <c r="R23" s="93"/>
      <c r="S23" s="83">
        <f>LARGE(C20:K26,1)</f>
        <v>6.83</v>
      </c>
      <c r="T23" s="83"/>
      <c r="U23" s="14" t="s">
        <v>0</v>
      </c>
      <c r="V23" s="8"/>
    </row>
    <row r="24" spans="1:23" s="1" customFormat="1" ht="12.75" x14ac:dyDescent="0.2">
      <c r="A24" s="13"/>
      <c r="B24" s="18"/>
      <c r="C24" s="32">
        <v>0.77</v>
      </c>
      <c r="D24" s="32">
        <v>2.0099999999999998</v>
      </c>
      <c r="E24" s="32">
        <v>1.1100000000000001</v>
      </c>
      <c r="F24" s="32">
        <v>0.54</v>
      </c>
      <c r="G24" s="32">
        <v>0.28000000000000003</v>
      </c>
      <c r="H24" s="32">
        <v>0.23</v>
      </c>
      <c r="I24" s="32">
        <v>0.19</v>
      </c>
      <c r="J24" s="32">
        <v>0.16</v>
      </c>
      <c r="K24" s="32">
        <v>0.14000000000000001</v>
      </c>
      <c r="L24" s="10"/>
      <c r="M24" s="84" t="s">
        <v>2</v>
      </c>
      <c r="N24" s="85"/>
      <c r="O24" s="85"/>
      <c r="P24" s="90" t="s">
        <v>9</v>
      </c>
      <c r="Q24" s="90"/>
      <c r="R24" s="90"/>
      <c r="S24" s="82">
        <f>S22/S20</f>
        <v>0.10850164396430249</v>
      </c>
      <c r="T24" s="82"/>
      <c r="U24" s="12"/>
      <c r="V24" s="8"/>
    </row>
    <row r="25" spans="1:23" s="1" customFormat="1" ht="12.75" x14ac:dyDescent="0.2">
      <c r="A25" s="13"/>
      <c r="B25" s="18"/>
      <c r="C25" s="32">
        <v>6.6</v>
      </c>
      <c r="D25" s="32">
        <v>2.56</v>
      </c>
      <c r="E25" s="32">
        <v>1.17</v>
      </c>
      <c r="F25" s="32">
        <v>0.51</v>
      </c>
      <c r="G25" s="32">
        <v>0.27</v>
      </c>
      <c r="H25" s="32">
        <v>0.22</v>
      </c>
      <c r="I25" s="32">
        <v>0.18</v>
      </c>
      <c r="J25" s="32">
        <v>0.15</v>
      </c>
      <c r="K25" s="32">
        <v>0.13</v>
      </c>
      <c r="L25" s="10"/>
      <c r="M25" s="86"/>
      <c r="N25" s="87"/>
      <c r="O25" s="87"/>
      <c r="P25" s="89" t="s">
        <v>10</v>
      </c>
      <c r="Q25" s="89"/>
      <c r="R25" s="89"/>
      <c r="S25" s="88">
        <f>S22/S23</f>
        <v>1.6105417276720352E-2</v>
      </c>
      <c r="T25" s="88"/>
      <c r="U25" s="15"/>
      <c r="V25" s="8"/>
    </row>
    <row r="26" spans="1:23" s="1" customFormat="1" ht="12.75" x14ac:dyDescent="0.2">
      <c r="A26" s="13"/>
      <c r="B26" s="18"/>
      <c r="C26" s="32">
        <v>6.37</v>
      </c>
      <c r="D26" s="32">
        <v>2.5299999999999998</v>
      </c>
      <c r="E26" s="32">
        <v>1.1599999999999999</v>
      </c>
      <c r="F26" s="32">
        <v>0.49</v>
      </c>
      <c r="G26" s="32">
        <v>0.27</v>
      </c>
      <c r="H26" s="32">
        <v>0.21</v>
      </c>
      <c r="I26" s="32">
        <v>0.17</v>
      </c>
      <c r="J26" s="32">
        <v>0.14000000000000001</v>
      </c>
      <c r="K26" s="32">
        <v>0.11</v>
      </c>
      <c r="L26" s="10"/>
      <c r="M26" s="91" t="s">
        <v>8</v>
      </c>
      <c r="N26" s="92"/>
      <c r="O26" s="92"/>
      <c r="P26" s="92"/>
      <c r="Q26" s="92"/>
      <c r="R26" s="92"/>
      <c r="S26" s="88">
        <f>(COUNTIF(C20:K26,"&gt;2")/COUNT(C20:K26))*100</f>
        <v>17.460317460317459</v>
      </c>
      <c r="T26" s="88"/>
      <c r="U26" s="15" t="s">
        <v>0</v>
      </c>
      <c r="V26" s="8"/>
    </row>
    <row r="27" spans="1:23" s="1" customFormat="1" x14ac:dyDescent="0.2">
      <c r="A27" s="96" t="s">
        <v>7</v>
      </c>
      <c r="B27" s="96"/>
      <c r="C27" s="36">
        <f>AVERAGE(C20:C26)</f>
        <v>4.2528571428571427</v>
      </c>
      <c r="D27" s="36">
        <f t="shared" ref="D27:K27" si="1">AVERAGE(D20:D26)</f>
        <v>2.2228571428571429</v>
      </c>
      <c r="E27" s="36">
        <f t="shared" si="1"/>
        <v>1.132857142857143</v>
      </c>
      <c r="F27" s="36">
        <f t="shared" si="1"/>
        <v>0.5257142857142858</v>
      </c>
      <c r="G27" s="36">
        <f t="shared" si="1"/>
        <v>0.2871428571428572</v>
      </c>
      <c r="H27" s="36">
        <f t="shared" si="1"/>
        <v>0.22999999999999998</v>
      </c>
      <c r="I27" s="36">
        <f t="shared" si="1"/>
        <v>0.18714285714285711</v>
      </c>
      <c r="J27" s="36">
        <f t="shared" si="1"/>
        <v>0.1542857142857143</v>
      </c>
      <c r="K27" s="36">
        <f t="shared" si="1"/>
        <v>0.13142857142857142</v>
      </c>
      <c r="L27" s="16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33"/>
      <c r="D28" s="33"/>
      <c r="E28" s="33"/>
      <c r="F28" s="33"/>
      <c r="G28" s="33"/>
      <c r="H28" s="33"/>
      <c r="I28" s="33"/>
      <c r="J28" s="33"/>
      <c r="K28" s="33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21</v>
      </c>
      <c r="B29" s="17"/>
      <c r="C29" s="32">
        <v>3.24</v>
      </c>
      <c r="D29" s="32">
        <v>2.14</v>
      </c>
      <c r="E29" s="32">
        <v>1.03</v>
      </c>
      <c r="F29" s="32">
        <v>0.47</v>
      </c>
      <c r="G29" s="32">
        <v>0.28000000000000003</v>
      </c>
      <c r="H29" s="32">
        <v>0.25</v>
      </c>
      <c r="I29" s="32">
        <v>0.2</v>
      </c>
      <c r="J29" s="32">
        <v>0.15</v>
      </c>
      <c r="K29" s="32">
        <v>0.12</v>
      </c>
      <c r="L29" s="10"/>
      <c r="M29" s="84" t="s">
        <v>6</v>
      </c>
      <c r="N29" s="85"/>
      <c r="O29" s="85"/>
      <c r="P29" s="90" t="s">
        <v>1</v>
      </c>
      <c r="Q29" s="90"/>
      <c r="R29" s="90"/>
      <c r="S29" s="82">
        <f>AVERAGE(C29:K35)</f>
        <v>1.0093650793650792</v>
      </c>
      <c r="T29" s="82"/>
      <c r="U29" s="12" t="s">
        <v>0</v>
      </c>
      <c r="V29" s="8"/>
    </row>
    <row r="30" spans="1:23" s="1" customFormat="1" ht="12.75" x14ac:dyDescent="0.2">
      <c r="A30" s="13"/>
      <c r="B30" s="18"/>
      <c r="C30" s="32">
        <v>6.83</v>
      </c>
      <c r="D30" s="32">
        <v>2.6</v>
      </c>
      <c r="E30" s="32">
        <v>1.1599999999999999</v>
      </c>
      <c r="F30" s="32">
        <v>0.5</v>
      </c>
      <c r="G30" s="32">
        <v>0.32</v>
      </c>
      <c r="H30" s="32">
        <v>0.24</v>
      </c>
      <c r="I30" s="32">
        <v>0.18</v>
      </c>
      <c r="J30" s="32">
        <v>0.15</v>
      </c>
      <c r="K30" s="32">
        <v>0.13</v>
      </c>
      <c r="L30" s="10"/>
      <c r="M30" s="94"/>
      <c r="N30" s="95"/>
      <c r="O30" s="95"/>
      <c r="P30" s="93" t="s">
        <v>4</v>
      </c>
      <c r="Q30" s="93"/>
      <c r="R30" s="93"/>
      <c r="S30" s="83">
        <f>MEDIAN(C29:K35)</f>
        <v>0.28000000000000003</v>
      </c>
      <c r="T30" s="83"/>
      <c r="U30" s="14" t="s">
        <v>0</v>
      </c>
      <c r="V30" s="8"/>
    </row>
    <row r="31" spans="1:23" s="1" customFormat="1" ht="12.75" x14ac:dyDescent="0.2">
      <c r="A31" s="13"/>
      <c r="B31" s="18"/>
      <c r="C31" s="32">
        <v>5.57</v>
      </c>
      <c r="D31" s="32">
        <v>2.33</v>
      </c>
      <c r="E31" s="32">
        <v>1.1200000000000001</v>
      </c>
      <c r="F31" s="32">
        <v>0.57999999999999996</v>
      </c>
      <c r="G31" s="32">
        <v>0.31</v>
      </c>
      <c r="H31" s="32">
        <v>0.23</v>
      </c>
      <c r="I31" s="32">
        <v>0.19</v>
      </c>
      <c r="J31" s="32">
        <v>0.16</v>
      </c>
      <c r="K31" s="32">
        <v>0.14000000000000001</v>
      </c>
      <c r="L31" s="10"/>
      <c r="M31" s="94"/>
      <c r="N31" s="95"/>
      <c r="O31" s="95"/>
      <c r="P31" s="93" t="s">
        <v>5</v>
      </c>
      <c r="Q31" s="93"/>
      <c r="R31" s="93"/>
      <c r="S31" s="83">
        <f>SMALL(C29:K35,1)</f>
        <v>0.11</v>
      </c>
      <c r="T31" s="83"/>
      <c r="U31" s="14" t="s">
        <v>0</v>
      </c>
      <c r="V31" s="8"/>
    </row>
    <row r="32" spans="1:23" s="1" customFormat="1" ht="12.75" x14ac:dyDescent="0.2">
      <c r="A32" s="13"/>
      <c r="B32" s="18"/>
      <c r="C32" s="32">
        <v>0.37</v>
      </c>
      <c r="D32" s="32">
        <v>1.36</v>
      </c>
      <c r="E32" s="32">
        <v>1.1499999999999999</v>
      </c>
      <c r="F32" s="32">
        <v>0.56999999999999995</v>
      </c>
      <c r="G32" s="32">
        <v>0.28000000000000003</v>
      </c>
      <c r="H32" s="32">
        <v>0.23</v>
      </c>
      <c r="I32" s="32">
        <v>0.19</v>
      </c>
      <c r="J32" s="32">
        <v>0.17</v>
      </c>
      <c r="K32" s="32">
        <v>0.14000000000000001</v>
      </c>
      <c r="L32" s="10"/>
      <c r="M32" s="94"/>
      <c r="N32" s="95"/>
      <c r="O32" s="95"/>
      <c r="P32" s="93" t="s">
        <v>3</v>
      </c>
      <c r="Q32" s="93"/>
      <c r="R32" s="93"/>
      <c r="S32" s="83">
        <f>LARGE(C29:K35,1)</f>
        <v>6.83</v>
      </c>
      <c r="T32" s="83"/>
      <c r="U32" s="14" t="s">
        <v>0</v>
      </c>
      <c r="V32" s="8"/>
    </row>
    <row r="33" spans="1:22" s="1" customFormat="1" ht="12.75" x14ac:dyDescent="0.2">
      <c r="A33" s="13"/>
      <c r="B33" s="18"/>
      <c r="C33" s="32">
        <v>0.76</v>
      </c>
      <c r="D33" s="32">
        <v>2</v>
      </c>
      <c r="E33" s="32">
        <v>1.1000000000000001</v>
      </c>
      <c r="F33" s="32">
        <v>0.53</v>
      </c>
      <c r="G33" s="32">
        <v>0.28000000000000003</v>
      </c>
      <c r="H33" s="32">
        <v>0.23</v>
      </c>
      <c r="I33" s="32">
        <v>0.19</v>
      </c>
      <c r="J33" s="32">
        <v>0.16</v>
      </c>
      <c r="K33" s="32">
        <v>0.14000000000000001</v>
      </c>
      <c r="L33" s="10"/>
      <c r="M33" s="84" t="s">
        <v>2</v>
      </c>
      <c r="N33" s="85"/>
      <c r="O33" s="85"/>
      <c r="P33" s="90" t="s">
        <v>9</v>
      </c>
      <c r="Q33" s="90"/>
      <c r="R33" s="90"/>
      <c r="S33" s="82">
        <f>S31/S29</f>
        <v>0.10897939927661583</v>
      </c>
      <c r="T33" s="82"/>
      <c r="U33" s="12"/>
      <c r="V33" s="8"/>
    </row>
    <row r="34" spans="1:22" s="1" customFormat="1" ht="12.75" x14ac:dyDescent="0.2">
      <c r="A34" s="13"/>
      <c r="B34" s="18"/>
      <c r="C34" s="32">
        <v>6.57</v>
      </c>
      <c r="D34" s="32">
        <v>2.5499999999999998</v>
      </c>
      <c r="E34" s="32">
        <v>1.1599999999999999</v>
      </c>
      <c r="F34" s="32">
        <v>0.5</v>
      </c>
      <c r="G34" s="32">
        <v>0.27</v>
      </c>
      <c r="H34" s="32">
        <v>0.22</v>
      </c>
      <c r="I34" s="32">
        <v>0.18</v>
      </c>
      <c r="J34" s="32">
        <v>0.15</v>
      </c>
      <c r="K34" s="32">
        <v>0.13</v>
      </c>
      <c r="L34" s="10"/>
      <c r="M34" s="86"/>
      <c r="N34" s="87"/>
      <c r="O34" s="87"/>
      <c r="P34" s="89" t="s">
        <v>10</v>
      </c>
      <c r="Q34" s="89"/>
      <c r="R34" s="89"/>
      <c r="S34" s="88">
        <f>S31/S32</f>
        <v>1.6105417276720352E-2</v>
      </c>
      <c r="T34" s="88"/>
      <c r="U34" s="15"/>
      <c r="V34" s="8"/>
    </row>
    <row r="35" spans="1:22" s="1" customFormat="1" ht="12.75" x14ac:dyDescent="0.2">
      <c r="A35" s="13"/>
      <c r="B35" s="18"/>
      <c r="C35" s="32">
        <v>6.34</v>
      </c>
      <c r="D35" s="32">
        <v>2.5099999999999998</v>
      </c>
      <c r="E35" s="32">
        <v>1.1599999999999999</v>
      </c>
      <c r="F35" s="32">
        <v>0.49</v>
      </c>
      <c r="G35" s="32">
        <v>0.26</v>
      </c>
      <c r="H35" s="32">
        <v>0.21</v>
      </c>
      <c r="I35" s="32">
        <v>0.17</v>
      </c>
      <c r="J35" s="32">
        <v>0.14000000000000001</v>
      </c>
      <c r="K35" s="32">
        <v>0.11</v>
      </c>
      <c r="L35" s="10"/>
      <c r="M35" s="91" t="s">
        <v>8</v>
      </c>
      <c r="N35" s="92"/>
      <c r="O35" s="92"/>
      <c r="P35" s="92"/>
      <c r="Q35" s="92"/>
      <c r="R35" s="92"/>
      <c r="S35" s="88">
        <f>(COUNTIF(C29:K35,"&gt;2")/COUNT(C29:K35))*100</f>
        <v>15.873015873015872</v>
      </c>
      <c r="T35" s="88"/>
      <c r="U35" s="15" t="s">
        <v>0</v>
      </c>
      <c r="V35" s="8"/>
    </row>
    <row r="36" spans="1:22" s="1" customFormat="1" x14ac:dyDescent="0.2">
      <c r="A36" s="96" t="s">
        <v>7</v>
      </c>
      <c r="B36" s="96"/>
      <c r="C36" s="36">
        <f>AVERAGE(C29:C35)</f>
        <v>4.24</v>
      </c>
      <c r="D36" s="36">
        <f t="shared" ref="D36:K36" si="2">AVERAGE(D29:D35)</f>
        <v>2.2128571428571431</v>
      </c>
      <c r="E36" s="36">
        <f t="shared" si="2"/>
        <v>1.1257142857142859</v>
      </c>
      <c r="F36" s="36">
        <f t="shared" si="2"/>
        <v>0.51999999999999991</v>
      </c>
      <c r="G36" s="36">
        <f t="shared" si="2"/>
        <v>0.2857142857142857</v>
      </c>
      <c r="H36" s="36">
        <f t="shared" si="2"/>
        <v>0.22999999999999998</v>
      </c>
      <c r="I36" s="36">
        <f t="shared" si="2"/>
        <v>0.18571428571428569</v>
      </c>
      <c r="J36" s="36">
        <f t="shared" si="2"/>
        <v>0.1542857142857143</v>
      </c>
      <c r="K36" s="36">
        <f t="shared" si="2"/>
        <v>0.13</v>
      </c>
      <c r="L36" s="16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33"/>
      <c r="D37" s="33"/>
      <c r="E37" s="33"/>
      <c r="F37" s="33"/>
      <c r="G37" s="33"/>
      <c r="H37" s="33"/>
      <c r="I37" s="33"/>
      <c r="J37" s="33"/>
      <c r="K37" s="33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22</v>
      </c>
      <c r="B38" s="17"/>
      <c r="C38" s="32">
        <v>3.26</v>
      </c>
      <c r="D38" s="32">
        <v>2.14</v>
      </c>
      <c r="E38" s="32">
        <v>1.03</v>
      </c>
      <c r="F38" s="32">
        <v>0.47</v>
      </c>
      <c r="G38" s="32">
        <v>0.28000000000000003</v>
      </c>
      <c r="H38" s="32">
        <v>0.25</v>
      </c>
      <c r="I38" s="32">
        <v>0.2</v>
      </c>
      <c r="J38" s="32">
        <v>0.15</v>
      </c>
      <c r="K38" s="32">
        <v>0.12</v>
      </c>
      <c r="L38" s="10"/>
      <c r="M38" s="84" t="s">
        <v>6</v>
      </c>
      <c r="N38" s="85"/>
      <c r="O38" s="85"/>
      <c r="P38" s="90" t="s">
        <v>1</v>
      </c>
      <c r="Q38" s="90"/>
      <c r="R38" s="90"/>
      <c r="S38" s="82">
        <f>AVERAGE(C38:K44)</f>
        <v>1.0107936507936504</v>
      </c>
      <c r="T38" s="82"/>
      <c r="U38" s="12" t="s">
        <v>0</v>
      </c>
      <c r="V38" s="8"/>
    </row>
    <row r="39" spans="1:22" s="1" customFormat="1" ht="12.75" x14ac:dyDescent="0.2">
      <c r="A39" s="13"/>
      <c r="B39" s="18"/>
      <c r="C39" s="32">
        <v>6.85</v>
      </c>
      <c r="D39" s="32">
        <v>2.61</v>
      </c>
      <c r="E39" s="32">
        <v>1.1599999999999999</v>
      </c>
      <c r="F39" s="32">
        <v>0.5</v>
      </c>
      <c r="G39" s="32">
        <v>0.32</v>
      </c>
      <c r="H39" s="32">
        <v>0.24</v>
      </c>
      <c r="I39" s="32">
        <v>0.18</v>
      </c>
      <c r="J39" s="32">
        <v>0.15</v>
      </c>
      <c r="K39" s="32">
        <v>0.13</v>
      </c>
      <c r="L39" s="10"/>
      <c r="M39" s="94"/>
      <c r="N39" s="95"/>
      <c r="O39" s="95"/>
      <c r="P39" s="93" t="s">
        <v>4</v>
      </c>
      <c r="Q39" s="93"/>
      <c r="R39" s="93"/>
      <c r="S39" s="83">
        <f>MEDIAN(C38:K44)</f>
        <v>0.28000000000000003</v>
      </c>
      <c r="T39" s="83"/>
      <c r="U39" s="14" t="s">
        <v>0</v>
      </c>
      <c r="V39" s="8"/>
    </row>
    <row r="40" spans="1:22" s="1" customFormat="1" ht="12.75" x14ac:dyDescent="0.2">
      <c r="A40" s="13"/>
      <c r="B40" s="18"/>
      <c r="C40" s="32">
        <v>5.57</v>
      </c>
      <c r="D40" s="32">
        <v>2.34</v>
      </c>
      <c r="E40" s="32">
        <v>1.1299999999999999</v>
      </c>
      <c r="F40" s="32">
        <v>0.59</v>
      </c>
      <c r="G40" s="32">
        <v>0.31</v>
      </c>
      <c r="H40" s="32">
        <v>0.23</v>
      </c>
      <c r="I40" s="32">
        <v>0.19</v>
      </c>
      <c r="J40" s="32">
        <v>0.16</v>
      </c>
      <c r="K40" s="32">
        <v>0.14000000000000001</v>
      </c>
      <c r="L40" s="10"/>
      <c r="M40" s="94"/>
      <c r="N40" s="95"/>
      <c r="O40" s="95"/>
      <c r="P40" s="93" t="s">
        <v>5</v>
      </c>
      <c r="Q40" s="93"/>
      <c r="R40" s="93"/>
      <c r="S40" s="83">
        <f>SMALL(C38:K44,1)</f>
        <v>0.11</v>
      </c>
      <c r="T40" s="83"/>
      <c r="U40" s="14" t="s">
        <v>0</v>
      </c>
      <c r="V40" s="8"/>
    </row>
    <row r="41" spans="1:22" s="1" customFormat="1" ht="12.75" x14ac:dyDescent="0.2">
      <c r="A41" s="13"/>
      <c r="B41" s="18"/>
      <c r="C41" s="32">
        <v>0.37</v>
      </c>
      <c r="D41" s="32">
        <v>1.37</v>
      </c>
      <c r="E41" s="32">
        <v>1.1599999999999999</v>
      </c>
      <c r="F41" s="32">
        <v>0.56999999999999995</v>
      </c>
      <c r="G41" s="32">
        <v>0.28000000000000003</v>
      </c>
      <c r="H41" s="32">
        <v>0.23</v>
      </c>
      <c r="I41" s="32">
        <v>0.2</v>
      </c>
      <c r="J41" s="32">
        <v>0.17</v>
      </c>
      <c r="K41" s="32">
        <v>0.15</v>
      </c>
      <c r="L41" s="10"/>
      <c r="M41" s="94"/>
      <c r="N41" s="95"/>
      <c r="O41" s="95"/>
      <c r="P41" s="93" t="s">
        <v>3</v>
      </c>
      <c r="Q41" s="93"/>
      <c r="R41" s="93"/>
      <c r="S41" s="83">
        <f>LARGE(C38:K44,1)</f>
        <v>6.85</v>
      </c>
      <c r="T41" s="83"/>
      <c r="U41" s="14" t="s">
        <v>0</v>
      </c>
      <c r="V41" s="8"/>
    </row>
    <row r="42" spans="1:22" s="1" customFormat="1" ht="12.75" x14ac:dyDescent="0.2">
      <c r="A42" s="13"/>
      <c r="B42" s="18"/>
      <c r="C42" s="32">
        <v>0.76</v>
      </c>
      <c r="D42" s="32">
        <v>2.0099999999999998</v>
      </c>
      <c r="E42" s="32">
        <v>1.1000000000000001</v>
      </c>
      <c r="F42" s="32">
        <v>0.54</v>
      </c>
      <c r="G42" s="32">
        <v>0.28000000000000003</v>
      </c>
      <c r="H42" s="32">
        <v>0.23</v>
      </c>
      <c r="I42" s="32">
        <v>0.19</v>
      </c>
      <c r="J42" s="32">
        <v>0.16</v>
      </c>
      <c r="K42" s="32">
        <v>0.14000000000000001</v>
      </c>
      <c r="L42" s="10"/>
      <c r="M42" s="84" t="s">
        <v>2</v>
      </c>
      <c r="N42" s="85"/>
      <c r="O42" s="85"/>
      <c r="P42" s="90" t="s">
        <v>9</v>
      </c>
      <c r="Q42" s="90"/>
      <c r="R42" s="90"/>
      <c r="S42" s="82">
        <f>S40/S38</f>
        <v>0.10882537688442216</v>
      </c>
      <c r="T42" s="82"/>
      <c r="U42" s="12"/>
      <c r="V42" s="8"/>
    </row>
    <row r="43" spans="1:22" s="1" customFormat="1" ht="12.75" x14ac:dyDescent="0.2">
      <c r="A43" s="13"/>
      <c r="B43" s="18"/>
      <c r="C43" s="32">
        <v>6.56</v>
      </c>
      <c r="D43" s="32">
        <v>2.5499999999999998</v>
      </c>
      <c r="E43" s="32">
        <v>1.1599999999999999</v>
      </c>
      <c r="F43" s="32">
        <v>0.5</v>
      </c>
      <c r="G43" s="32">
        <v>0.27</v>
      </c>
      <c r="H43" s="32">
        <v>0.22</v>
      </c>
      <c r="I43" s="32">
        <v>0.18</v>
      </c>
      <c r="J43" s="32">
        <v>0.15</v>
      </c>
      <c r="K43" s="32">
        <v>0.13</v>
      </c>
      <c r="L43" s="10"/>
      <c r="M43" s="86"/>
      <c r="N43" s="87"/>
      <c r="O43" s="87"/>
      <c r="P43" s="89" t="s">
        <v>10</v>
      </c>
      <c r="Q43" s="89"/>
      <c r="R43" s="89"/>
      <c r="S43" s="88">
        <f>S40/S41</f>
        <v>1.6058394160583942E-2</v>
      </c>
      <c r="T43" s="88"/>
      <c r="U43" s="15"/>
      <c r="V43" s="8"/>
    </row>
    <row r="44" spans="1:22" s="1" customFormat="1" ht="12.75" x14ac:dyDescent="0.2">
      <c r="A44" s="13"/>
      <c r="B44" s="18"/>
      <c r="C44" s="32">
        <v>6.33</v>
      </c>
      <c r="D44" s="32">
        <v>2.5</v>
      </c>
      <c r="E44" s="32">
        <v>1.1499999999999999</v>
      </c>
      <c r="F44" s="32">
        <v>0.48</v>
      </c>
      <c r="G44" s="32">
        <v>0.26</v>
      </c>
      <c r="H44" s="32">
        <v>0.21</v>
      </c>
      <c r="I44" s="32">
        <v>0.17</v>
      </c>
      <c r="J44" s="32">
        <v>0.14000000000000001</v>
      </c>
      <c r="K44" s="32">
        <v>0.11</v>
      </c>
      <c r="L44" s="10"/>
      <c r="M44" s="91" t="s">
        <v>8</v>
      </c>
      <c r="N44" s="92"/>
      <c r="O44" s="92"/>
      <c r="P44" s="92"/>
      <c r="Q44" s="92"/>
      <c r="R44" s="92"/>
      <c r="S44" s="88">
        <f>(COUNTIF(C38:K44,"&gt;2")/COUNT(C38:K44))*100</f>
        <v>17.460317460317459</v>
      </c>
      <c r="T44" s="88"/>
      <c r="U44" s="15" t="s">
        <v>0</v>
      </c>
      <c r="V44" s="8"/>
    </row>
    <row r="45" spans="1:22" s="1" customFormat="1" x14ac:dyDescent="0.2">
      <c r="A45" s="96" t="s">
        <v>7</v>
      </c>
      <c r="B45" s="96"/>
      <c r="C45" s="36">
        <f>AVERAGE(C38:C44)</f>
        <v>4.2428571428571429</v>
      </c>
      <c r="D45" s="36">
        <f t="shared" ref="D45:K45" si="3">AVERAGE(D38:D44)</f>
        <v>2.2171428571428571</v>
      </c>
      <c r="E45" s="36">
        <f t="shared" si="3"/>
        <v>1.1271428571428572</v>
      </c>
      <c r="F45" s="36">
        <f t="shared" si="3"/>
        <v>0.52142857142857146</v>
      </c>
      <c r="G45" s="36">
        <f t="shared" si="3"/>
        <v>0.2857142857142857</v>
      </c>
      <c r="H45" s="36">
        <f t="shared" si="3"/>
        <v>0.22999999999999998</v>
      </c>
      <c r="I45" s="36">
        <f t="shared" si="3"/>
        <v>0.18714285714285711</v>
      </c>
      <c r="J45" s="36">
        <f t="shared" si="3"/>
        <v>0.1542857142857143</v>
      </c>
      <c r="K45" s="36">
        <f t="shared" si="3"/>
        <v>0.13142857142857142</v>
      </c>
      <c r="L45" s="16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33"/>
      <c r="D46" s="33"/>
      <c r="E46" s="33"/>
      <c r="F46" s="33"/>
      <c r="G46" s="33"/>
      <c r="H46" s="33"/>
      <c r="I46" s="33"/>
      <c r="J46" s="33"/>
      <c r="K46" s="33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23</v>
      </c>
      <c r="B47" s="17"/>
      <c r="C47" s="32">
        <v>3.25</v>
      </c>
      <c r="D47" s="32">
        <v>2.15</v>
      </c>
      <c r="E47" s="32">
        <v>1.04</v>
      </c>
      <c r="F47" s="32">
        <v>0.47</v>
      </c>
      <c r="G47" s="32">
        <v>0.28000000000000003</v>
      </c>
      <c r="H47" s="32">
        <v>0.25</v>
      </c>
      <c r="I47" s="32">
        <v>0.2</v>
      </c>
      <c r="J47" s="32">
        <v>0.15</v>
      </c>
      <c r="K47" s="32">
        <v>0.12</v>
      </c>
      <c r="L47" s="10"/>
      <c r="M47" s="84" t="s">
        <v>6</v>
      </c>
      <c r="N47" s="85"/>
      <c r="O47" s="85"/>
      <c r="P47" s="90" t="s">
        <v>1</v>
      </c>
      <c r="Q47" s="90"/>
      <c r="R47" s="90"/>
      <c r="S47" s="82">
        <f>AVERAGE(C47:K53)</f>
        <v>1.0138095238095237</v>
      </c>
      <c r="T47" s="82"/>
      <c r="U47" s="12" t="s">
        <v>0</v>
      </c>
      <c r="V47" s="8"/>
    </row>
    <row r="48" spans="1:22" s="1" customFormat="1" ht="12.75" x14ac:dyDescent="0.2">
      <c r="A48" s="13"/>
      <c r="B48" s="18"/>
      <c r="C48" s="32">
        <v>6.84</v>
      </c>
      <c r="D48" s="32">
        <v>2.61</v>
      </c>
      <c r="E48" s="32">
        <v>1.1599999999999999</v>
      </c>
      <c r="F48" s="32">
        <v>0.5</v>
      </c>
      <c r="G48" s="32">
        <v>0.32</v>
      </c>
      <c r="H48" s="32">
        <v>0.24</v>
      </c>
      <c r="I48" s="32">
        <v>0.18</v>
      </c>
      <c r="J48" s="32">
        <v>0.15</v>
      </c>
      <c r="K48" s="32">
        <v>0.13</v>
      </c>
      <c r="L48" s="10"/>
      <c r="M48" s="94"/>
      <c r="N48" s="95"/>
      <c r="O48" s="95"/>
      <c r="P48" s="93" t="s">
        <v>4</v>
      </c>
      <c r="Q48" s="93"/>
      <c r="R48" s="93"/>
      <c r="S48" s="83">
        <f>MEDIAN(C47:K53)</f>
        <v>0.28000000000000003</v>
      </c>
      <c r="T48" s="83"/>
      <c r="U48" s="14" t="s">
        <v>0</v>
      </c>
      <c r="V48" s="8"/>
    </row>
    <row r="49" spans="1:22" s="1" customFormat="1" ht="12.75" x14ac:dyDescent="0.2">
      <c r="A49" s="13"/>
      <c r="B49" s="18"/>
      <c r="C49" s="32">
        <v>5.58</v>
      </c>
      <c r="D49" s="32">
        <v>2.34</v>
      </c>
      <c r="E49" s="32">
        <v>1.1299999999999999</v>
      </c>
      <c r="F49" s="32">
        <v>0.59</v>
      </c>
      <c r="G49" s="32">
        <v>0.31</v>
      </c>
      <c r="H49" s="32">
        <v>0.23</v>
      </c>
      <c r="I49" s="32">
        <v>0.19</v>
      </c>
      <c r="J49" s="32">
        <v>0.16</v>
      </c>
      <c r="K49" s="32">
        <v>0.14000000000000001</v>
      </c>
      <c r="L49" s="10"/>
      <c r="M49" s="94"/>
      <c r="N49" s="95"/>
      <c r="O49" s="95"/>
      <c r="P49" s="93" t="s">
        <v>5</v>
      </c>
      <c r="Q49" s="93"/>
      <c r="R49" s="93"/>
      <c r="S49" s="83">
        <f>SMALL(C47:K53,1)</f>
        <v>0.11</v>
      </c>
      <c r="T49" s="83"/>
      <c r="U49" s="14" t="s">
        <v>0</v>
      </c>
      <c r="V49" s="8"/>
    </row>
    <row r="50" spans="1:22" s="1" customFormat="1" ht="12.75" x14ac:dyDescent="0.2">
      <c r="A50" s="13"/>
      <c r="B50" s="18"/>
      <c r="C50" s="32">
        <v>0.37</v>
      </c>
      <c r="D50" s="32">
        <v>1.37</v>
      </c>
      <c r="E50" s="32">
        <v>1.1599999999999999</v>
      </c>
      <c r="F50" s="32">
        <v>0.57999999999999996</v>
      </c>
      <c r="G50" s="32">
        <v>0.28000000000000003</v>
      </c>
      <c r="H50" s="32">
        <v>0.23</v>
      </c>
      <c r="I50" s="32">
        <v>0.2</v>
      </c>
      <c r="J50" s="32">
        <v>0.17</v>
      </c>
      <c r="K50" s="32">
        <v>0.15</v>
      </c>
      <c r="L50" s="10"/>
      <c r="M50" s="94"/>
      <c r="N50" s="95"/>
      <c r="O50" s="95"/>
      <c r="P50" s="93" t="s">
        <v>3</v>
      </c>
      <c r="Q50" s="93"/>
      <c r="R50" s="93"/>
      <c r="S50" s="83">
        <f>LARGE(C47:K53,1)</f>
        <v>6.84</v>
      </c>
      <c r="T50" s="83"/>
      <c r="U50" s="14" t="s">
        <v>0</v>
      </c>
      <c r="V50" s="8"/>
    </row>
    <row r="51" spans="1:22" s="1" customFormat="1" ht="12.75" x14ac:dyDescent="0.2">
      <c r="A51" s="13"/>
      <c r="B51" s="18"/>
      <c r="C51" s="32">
        <v>0.77</v>
      </c>
      <c r="D51" s="32">
        <v>2.0099999999999998</v>
      </c>
      <c r="E51" s="32">
        <v>1.1100000000000001</v>
      </c>
      <c r="F51" s="32">
        <v>0.54</v>
      </c>
      <c r="G51" s="32">
        <v>0.28000000000000003</v>
      </c>
      <c r="H51" s="32">
        <v>0.23</v>
      </c>
      <c r="I51" s="32">
        <v>0.19</v>
      </c>
      <c r="J51" s="32">
        <v>0.16</v>
      </c>
      <c r="K51" s="32">
        <v>0.14000000000000001</v>
      </c>
      <c r="L51" s="10"/>
      <c r="M51" s="84" t="s">
        <v>2</v>
      </c>
      <c r="N51" s="85"/>
      <c r="O51" s="85"/>
      <c r="P51" s="90" t="s">
        <v>9</v>
      </c>
      <c r="Q51" s="90"/>
      <c r="R51" s="90"/>
      <c r="S51" s="82">
        <f>S49/S47</f>
        <v>0.10850164396430249</v>
      </c>
      <c r="T51" s="82"/>
      <c r="U51" s="12"/>
      <c r="V51" s="8"/>
    </row>
    <row r="52" spans="1:22" s="1" customFormat="1" ht="12.75" x14ac:dyDescent="0.2">
      <c r="A52" s="13"/>
      <c r="B52" s="18"/>
      <c r="C52" s="32">
        <v>6.59</v>
      </c>
      <c r="D52" s="32">
        <v>2.56</v>
      </c>
      <c r="E52" s="32">
        <v>1.17</v>
      </c>
      <c r="F52" s="32">
        <v>0.51</v>
      </c>
      <c r="G52" s="32">
        <v>0.27</v>
      </c>
      <c r="H52" s="32">
        <v>0.22</v>
      </c>
      <c r="I52" s="32">
        <v>0.18</v>
      </c>
      <c r="J52" s="32">
        <v>0.15</v>
      </c>
      <c r="K52" s="32">
        <v>0.13</v>
      </c>
      <c r="L52" s="10"/>
      <c r="M52" s="86"/>
      <c r="N52" s="87"/>
      <c r="O52" s="87"/>
      <c r="P52" s="89" t="s">
        <v>10</v>
      </c>
      <c r="Q52" s="89"/>
      <c r="R52" s="89"/>
      <c r="S52" s="88">
        <f>S49/S50</f>
        <v>1.6081871345029239E-2</v>
      </c>
      <c r="T52" s="88"/>
      <c r="U52" s="15"/>
      <c r="V52" s="8"/>
    </row>
    <row r="53" spans="1:22" s="1" customFormat="1" ht="12.75" x14ac:dyDescent="0.2">
      <c r="A53" s="13"/>
      <c r="B53" s="18"/>
      <c r="C53" s="32">
        <v>6.36</v>
      </c>
      <c r="D53" s="32">
        <v>2.5299999999999998</v>
      </c>
      <c r="E53" s="32">
        <v>1.1599999999999999</v>
      </c>
      <c r="F53" s="32">
        <v>0.49</v>
      </c>
      <c r="G53" s="32">
        <v>0.27</v>
      </c>
      <c r="H53" s="32">
        <v>0.21</v>
      </c>
      <c r="I53" s="32">
        <v>0.17</v>
      </c>
      <c r="J53" s="32">
        <v>0.14000000000000001</v>
      </c>
      <c r="K53" s="32">
        <v>0.11</v>
      </c>
      <c r="L53" s="10"/>
      <c r="M53" s="91" t="s">
        <v>8</v>
      </c>
      <c r="N53" s="92"/>
      <c r="O53" s="92"/>
      <c r="P53" s="92"/>
      <c r="Q53" s="92"/>
      <c r="R53" s="92"/>
      <c r="S53" s="88">
        <f>(COUNTIF(C47:K53,"&gt;2")/COUNT(C47:K53))*100</f>
        <v>17.460317460317459</v>
      </c>
      <c r="T53" s="88"/>
      <c r="U53" s="15" t="s">
        <v>0</v>
      </c>
      <c r="V53" s="8"/>
    </row>
    <row r="54" spans="1:22" s="1" customFormat="1" x14ac:dyDescent="0.2">
      <c r="A54" s="96" t="s">
        <v>7</v>
      </c>
      <c r="B54" s="96"/>
      <c r="C54" s="36">
        <f>AVERAGE(C47:C53)</f>
        <v>4.2514285714285709</v>
      </c>
      <c r="D54" s="36">
        <f t="shared" ref="D54:K54" si="4">AVERAGE(D47:D53)</f>
        <v>2.2242857142857142</v>
      </c>
      <c r="E54" s="36">
        <f t="shared" si="4"/>
        <v>1.132857142857143</v>
      </c>
      <c r="F54" s="36">
        <f t="shared" si="4"/>
        <v>0.5257142857142858</v>
      </c>
      <c r="G54" s="36">
        <f t="shared" si="4"/>
        <v>0.2871428571428572</v>
      </c>
      <c r="H54" s="36">
        <f t="shared" si="4"/>
        <v>0.22999999999999998</v>
      </c>
      <c r="I54" s="36">
        <f t="shared" si="4"/>
        <v>0.18714285714285711</v>
      </c>
      <c r="J54" s="36">
        <f t="shared" si="4"/>
        <v>0.1542857142857143</v>
      </c>
      <c r="K54" s="36">
        <f t="shared" si="4"/>
        <v>0.13142857142857142</v>
      </c>
      <c r="L54" s="16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33"/>
      <c r="D55" s="33"/>
      <c r="E55" s="33"/>
      <c r="F55" s="33"/>
      <c r="G55" s="33"/>
      <c r="H55" s="33"/>
      <c r="I55" s="33"/>
      <c r="J55" s="33"/>
      <c r="K55" s="33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24</v>
      </c>
      <c r="B56" s="17"/>
      <c r="C56" s="32">
        <v>3.27</v>
      </c>
      <c r="D56" s="32">
        <v>2.16</v>
      </c>
      <c r="E56" s="32">
        <v>1.03</v>
      </c>
      <c r="F56" s="32">
        <v>0.47</v>
      </c>
      <c r="G56" s="32">
        <v>0.28000000000000003</v>
      </c>
      <c r="H56" s="32">
        <v>0.25</v>
      </c>
      <c r="I56" s="32">
        <v>0.2</v>
      </c>
      <c r="J56" s="32">
        <v>0.15</v>
      </c>
      <c r="K56" s="32">
        <v>0.13</v>
      </c>
      <c r="L56" s="10"/>
      <c r="M56" s="84" t="s">
        <v>6</v>
      </c>
      <c r="N56" s="85"/>
      <c r="O56" s="85"/>
      <c r="P56" s="90" t="s">
        <v>1</v>
      </c>
      <c r="Q56" s="90"/>
      <c r="R56" s="90"/>
      <c r="S56" s="82">
        <f>AVERAGE(C56:K62)</f>
        <v>1.0107936507936506</v>
      </c>
      <c r="T56" s="82"/>
      <c r="U56" s="12" t="s">
        <v>0</v>
      </c>
      <c r="V56" s="8"/>
    </row>
    <row r="57" spans="1:22" s="1" customFormat="1" ht="12.75" x14ac:dyDescent="0.2">
      <c r="A57" s="13"/>
      <c r="B57" s="18"/>
      <c r="C57" s="32">
        <v>6.88</v>
      </c>
      <c r="D57" s="32">
        <v>2.62</v>
      </c>
      <c r="E57" s="32">
        <v>1.17</v>
      </c>
      <c r="F57" s="32">
        <v>0.51</v>
      </c>
      <c r="G57" s="32">
        <v>0.32</v>
      </c>
      <c r="H57" s="32">
        <v>0.24</v>
      </c>
      <c r="I57" s="32">
        <v>0.18</v>
      </c>
      <c r="J57" s="32">
        <v>0.15</v>
      </c>
      <c r="K57" s="32">
        <v>0.13</v>
      </c>
      <c r="L57" s="10"/>
      <c r="M57" s="94"/>
      <c r="N57" s="95"/>
      <c r="O57" s="95"/>
      <c r="P57" s="93" t="s">
        <v>4</v>
      </c>
      <c r="Q57" s="93"/>
      <c r="R57" s="93"/>
      <c r="S57" s="83">
        <f>MEDIAN(C56:K62)</f>
        <v>0.28000000000000003</v>
      </c>
      <c r="T57" s="83"/>
      <c r="U57" s="14" t="s">
        <v>0</v>
      </c>
      <c r="V57" s="8"/>
    </row>
    <row r="58" spans="1:22" s="1" customFormat="1" ht="12.75" x14ac:dyDescent="0.2">
      <c r="A58" s="13"/>
      <c r="B58" s="18"/>
      <c r="C58" s="32">
        <v>5.58</v>
      </c>
      <c r="D58" s="32">
        <v>2.34</v>
      </c>
      <c r="E58" s="32">
        <v>1.1399999999999999</v>
      </c>
      <c r="F58" s="32">
        <v>0.57999999999999996</v>
      </c>
      <c r="G58" s="32">
        <v>0.31</v>
      </c>
      <c r="H58" s="32">
        <v>0.23</v>
      </c>
      <c r="I58" s="32">
        <v>0.19</v>
      </c>
      <c r="J58" s="32">
        <v>0.17</v>
      </c>
      <c r="K58" s="32">
        <v>0.14000000000000001</v>
      </c>
      <c r="L58" s="10"/>
      <c r="M58" s="94"/>
      <c r="N58" s="95"/>
      <c r="O58" s="95"/>
      <c r="P58" s="93" t="s">
        <v>5</v>
      </c>
      <c r="Q58" s="93"/>
      <c r="R58" s="93"/>
      <c r="S58" s="83">
        <f>SMALL(C56:K62,1)</f>
        <v>0.11</v>
      </c>
      <c r="T58" s="83"/>
      <c r="U58" s="14" t="s">
        <v>0</v>
      </c>
      <c r="V58" s="8"/>
    </row>
    <row r="59" spans="1:22" s="1" customFormat="1" ht="12.75" x14ac:dyDescent="0.2">
      <c r="A59" s="13"/>
      <c r="B59" s="18"/>
      <c r="C59" s="32">
        <v>0.37</v>
      </c>
      <c r="D59" s="32">
        <v>1.37</v>
      </c>
      <c r="E59" s="32">
        <v>1.1599999999999999</v>
      </c>
      <c r="F59" s="32">
        <v>0.56999999999999995</v>
      </c>
      <c r="G59" s="32">
        <v>0.28000000000000003</v>
      </c>
      <c r="H59" s="32">
        <v>0.23</v>
      </c>
      <c r="I59" s="32">
        <v>0.2</v>
      </c>
      <c r="J59" s="32">
        <v>0.17</v>
      </c>
      <c r="K59" s="32">
        <v>0.15</v>
      </c>
      <c r="L59" s="10"/>
      <c r="M59" s="94"/>
      <c r="N59" s="95"/>
      <c r="O59" s="95"/>
      <c r="P59" s="93" t="s">
        <v>3</v>
      </c>
      <c r="Q59" s="93"/>
      <c r="R59" s="93"/>
      <c r="S59" s="83">
        <f>LARGE(C56:K62,1)</f>
        <v>6.88</v>
      </c>
      <c r="T59" s="83"/>
      <c r="U59" s="14" t="s">
        <v>0</v>
      </c>
      <c r="V59" s="8"/>
    </row>
    <row r="60" spans="1:22" s="1" customFormat="1" ht="12.75" x14ac:dyDescent="0.2">
      <c r="A60" s="13"/>
      <c r="B60" s="18"/>
      <c r="C60" s="32">
        <v>0.76</v>
      </c>
      <c r="D60" s="32">
        <v>2.0099999999999998</v>
      </c>
      <c r="E60" s="32">
        <v>1.1000000000000001</v>
      </c>
      <c r="F60" s="32">
        <v>0.54</v>
      </c>
      <c r="G60" s="32">
        <v>0.28000000000000003</v>
      </c>
      <c r="H60" s="32">
        <v>0.23</v>
      </c>
      <c r="I60" s="32">
        <v>0.19</v>
      </c>
      <c r="J60" s="32">
        <v>0.16</v>
      </c>
      <c r="K60" s="32">
        <v>0.14000000000000001</v>
      </c>
      <c r="L60" s="10"/>
      <c r="M60" s="84" t="s">
        <v>2</v>
      </c>
      <c r="N60" s="85"/>
      <c r="O60" s="85"/>
      <c r="P60" s="90" t="s">
        <v>9</v>
      </c>
      <c r="Q60" s="90"/>
      <c r="R60" s="90"/>
      <c r="S60" s="82">
        <f>S58/S56</f>
        <v>0.10882537688442213</v>
      </c>
      <c r="T60" s="82"/>
      <c r="U60" s="12"/>
      <c r="V60" s="8"/>
    </row>
    <row r="61" spans="1:22" s="1" customFormat="1" ht="12.75" x14ac:dyDescent="0.2">
      <c r="A61" s="13"/>
      <c r="B61" s="18"/>
      <c r="C61" s="32">
        <v>6.54</v>
      </c>
      <c r="D61" s="32">
        <v>2.52</v>
      </c>
      <c r="E61" s="32">
        <v>1.1599999999999999</v>
      </c>
      <c r="F61" s="32">
        <v>0.49</v>
      </c>
      <c r="G61" s="32">
        <v>0.27</v>
      </c>
      <c r="H61" s="32">
        <v>0.22</v>
      </c>
      <c r="I61" s="32">
        <v>0.18</v>
      </c>
      <c r="J61" s="32">
        <v>0.15</v>
      </c>
      <c r="K61" s="32">
        <v>0.13</v>
      </c>
      <c r="L61" s="10"/>
      <c r="M61" s="86"/>
      <c r="N61" s="87"/>
      <c r="O61" s="87"/>
      <c r="P61" s="89" t="s">
        <v>10</v>
      </c>
      <c r="Q61" s="89"/>
      <c r="R61" s="89"/>
      <c r="S61" s="88">
        <f>S58/S59</f>
        <v>1.5988372093023256E-2</v>
      </c>
      <c r="T61" s="88"/>
      <c r="U61" s="15"/>
      <c r="V61" s="8"/>
    </row>
    <row r="62" spans="1:22" s="1" customFormat="1" ht="12.75" x14ac:dyDescent="0.2">
      <c r="A62" s="13"/>
      <c r="B62" s="18"/>
      <c r="C62" s="32">
        <v>6.29</v>
      </c>
      <c r="D62" s="32">
        <v>2.48</v>
      </c>
      <c r="E62" s="32">
        <v>1.1399999999999999</v>
      </c>
      <c r="F62" s="32">
        <v>0.48</v>
      </c>
      <c r="G62" s="32">
        <v>0.27</v>
      </c>
      <c r="H62" s="32">
        <v>0.21</v>
      </c>
      <c r="I62" s="32">
        <v>0.17</v>
      </c>
      <c r="J62" s="32">
        <v>0.14000000000000001</v>
      </c>
      <c r="K62" s="32">
        <v>0.11</v>
      </c>
      <c r="L62" s="10"/>
      <c r="M62" s="91" t="s">
        <v>8</v>
      </c>
      <c r="N62" s="92"/>
      <c r="O62" s="92"/>
      <c r="P62" s="92"/>
      <c r="Q62" s="92"/>
      <c r="R62" s="92"/>
      <c r="S62" s="88">
        <f>(COUNTIF(C56:K62,"&gt;2")/COUNT(C56:K62))*100</f>
        <v>17.460317460317459</v>
      </c>
      <c r="T62" s="88"/>
      <c r="U62" s="15" t="s">
        <v>0</v>
      </c>
      <c r="V62" s="8"/>
    </row>
    <row r="63" spans="1:22" s="1" customFormat="1" x14ac:dyDescent="0.2">
      <c r="A63" s="96" t="s">
        <v>7</v>
      </c>
      <c r="B63" s="96"/>
      <c r="C63" s="36">
        <f>AVERAGE(C56:C62)</f>
        <v>4.241428571428572</v>
      </c>
      <c r="D63" s="36">
        <f t="shared" ref="D63:K63" si="5">AVERAGE(D56:D62)</f>
        <v>2.2142857142857144</v>
      </c>
      <c r="E63" s="36">
        <f t="shared" si="5"/>
        <v>1.1285714285714286</v>
      </c>
      <c r="F63" s="36">
        <f t="shared" si="5"/>
        <v>0.52</v>
      </c>
      <c r="G63" s="36">
        <f t="shared" si="5"/>
        <v>0.2871428571428572</v>
      </c>
      <c r="H63" s="36">
        <f t="shared" si="5"/>
        <v>0.22999999999999998</v>
      </c>
      <c r="I63" s="36">
        <f t="shared" si="5"/>
        <v>0.18714285714285711</v>
      </c>
      <c r="J63" s="36">
        <f t="shared" si="5"/>
        <v>0.15571428571428572</v>
      </c>
      <c r="K63" s="36">
        <f t="shared" si="5"/>
        <v>0.13285714285714287</v>
      </c>
      <c r="L63" s="16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A63:B63"/>
    <mergeCell ref="M60:O61"/>
    <mergeCell ref="P60:R60"/>
    <mergeCell ref="S60:T60"/>
    <mergeCell ref="P61:R61"/>
    <mergeCell ref="S61:T61"/>
    <mergeCell ref="M62:R62"/>
    <mergeCell ref="S62:T62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A17:B17"/>
    <mergeCell ref="N17:U17"/>
    <mergeCell ref="A18:E18"/>
    <mergeCell ref="N18:P18"/>
    <mergeCell ref="Q18:S18"/>
    <mergeCell ref="T18:U18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5</vt:i4>
      </vt:variant>
      <vt:variant>
        <vt:lpstr>Navngivne områder</vt:lpstr>
      </vt:variant>
      <vt:variant>
        <vt:i4>4</vt:i4>
      </vt:variant>
    </vt:vector>
  </HeadingPairs>
  <TitlesOfParts>
    <vt:vector size="9" baseType="lpstr">
      <vt:lpstr>Sammenligning</vt:lpstr>
      <vt:lpstr>Low</vt:lpstr>
      <vt:lpstr>25</vt:lpstr>
      <vt:lpstr>50</vt:lpstr>
      <vt:lpstr>High</vt:lpstr>
      <vt:lpstr>'25'!Udskriftsområde</vt:lpstr>
      <vt:lpstr>'50'!Udskriftsområde</vt:lpstr>
      <vt:lpstr>High!Udskriftsområde</vt:lpstr>
      <vt:lpstr>Low!Udskriftsområde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2016-06-10T08:41:17Z</dcterms:modified>
</cp:coreProperties>
</file>